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evetzi\Downloads\"/>
    </mc:Choice>
  </mc:AlternateContent>
  <xr:revisionPtr revIDLastSave="0" documentId="13_ncr:1_{110D7CE5-5047-410B-A5C2-2B1B3B754218}" xr6:coauthVersionLast="47" xr6:coauthVersionMax="47" xr10:uidLastSave="{00000000-0000-0000-0000-000000000000}"/>
  <bookViews>
    <workbookView xWindow="-120" yWindow="-120" windowWidth="29040" windowHeight="15720" activeTab="2" xr2:uid="{2AF8ADB7-229B-4BC1-9DCC-C72E60763FAA}"/>
  </bookViews>
  <sheets>
    <sheet name="Οπωρολαχανικά" sheetId="1" r:id="rId1"/>
    <sheet name="Παντοπωλείο" sheetId="2" r:id="rId2"/>
    <sheet name="Κρέατα-Πουλερικά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3" i="3" l="1"/>
  <c r="I166" i="2"/>
  <c r="I48" i="1"/>
  <c r="C163" i="2"/>
  <c r="C158" i="2"/>
  <c r="C157" i="2"/>
  <c r="C149" i="2"/>
  <c r="C145" i="2"/>
  <c r="C143" i="2"/>
  <c r="C142" i="2"/>
  <c r="C141" i="2"/>
  <c r="C139" i="2"/>
  <c r="C138" i="2"/>
  <c r="C137" i="2"/>
  <c r="C135" i="2"/>
  <c r="C133" i="2"/>
  <c r="C131" i="2"/>
  <c r="C130" i="2"/>
  <c r="C129" i="2"/>
  <c r="C125" i="2"/>
  <c r="C123" i="2"/>
  <c r="C121" i="2"/>
  <c r="C119" i="2"/>
  <c r="C118" i="2"/>
  <c r="C116" i="2"/>
  <c r="C114" i="2"/>
  <c r="C112" i="2"/>
  <c r="C111" i="2"/>
  <c r="C110" i="2"/>
  <c r="C103" i="2"/>
  <c r="C102" i="2"/>
  <c r="C93" i="2"/>
  <c r="C92" i="2"/>
  <c r="C91" i="2"/>
  <c r="C88" i="2"/>
  <c r="C87" i="2"/>
  <c r="C85" i="2"/>
  <c r="C81" i="2"/>
  <c r="C80" i="2"/>
  <c r="C78" i="2"/>
  <c r="C76" i="2"/>
  <c r="C72" i="2"/>
  <c r="C71" i="2"/>
  <c r="C68" i="2"/>
  <c r="C67" i="2"/>
  <c r="C66" i="2"/>
  <c r="C63" i="2"/>
  <c r="C62" i="2"/>
  <c r="C61" i="2"/>
  <c r="C60" i="2"/>
  <c r="C57" i="2"/>
  <c r="C56" i="2"/>
  <c r="C55" i="2"/>
  <c r="C54" i="2"/>
  <c r="C50" i="2"/>
  <c r="C37" i="2"/>
  <c r="C36" i="2"/>
  <c r="C32" i="2"/>
  <c r="C31" i="2"/>
  <c r="C30" i="2"/>
  <c r="C26" i="2"/>
  <c r="C22" i="2"/>
  <c r="C20" i="2"/>
  <c r="C17" i="2"/>
  <c r="C16" i="2"/>
  <c r="C14" i="2"/>
  <c r="C12" i="2"/>
  <c r="C8" i="2"/>
  <c r="C7" i="2"/>
  <c r="C6" i="2"/>
  <c r="C4" i="2"/>
  <c r="C3" i="2"/>
  <c r="C22" i="3"/>
  <c r="C19" i="3"/>
  <c r="C18" i="3"/>
  <c r="C9" i="3"/>
  <c r="C42" i="1" l="1"/>
  <c r="C41" i="1"/>
  <c r="C39" i="1"/>
  <c r="C37" i="1"/>
  <c r="C33" i="1"/>
  <c r="C30" i="1"/>
  <c r="C28" i="1"/>
  <c r="C27" i="1"/>
  <c r="C22" i="1"/>
  <c r="C17" i="1"/>
  <c r="C15" i="1"/>
  <c r="C14" i="1"/>
  <c r="C12" i="1"/>
  <c r="C10" i="1"/>
  <c r="C8" i="1"/>
  <c r="C7" i="1"/>
  <c r="C6" i="1"/>
  <c r="C5" i="1"/>
</calcChain>
</file>

<file path=xl/sharedStrings.xml><?xml version="1.0" encoding="utf-8"?>
<sst xmlns="http://schemas.openxmlformats.org/spreadsheetml/2006/main" count="714" uniqueCount="295">
  <si>
    <t>Περιγραφή Προϊόντων</t>
  </si>
  <si>
    <t>Ποσότητα</t>
  </si>
  <si>
    <t>Μονάδα Μέτρησης</t>
  </si>
  <si>
    <t>Αγγούρια</t>
  </si>
  <si>
    <t>Τεμάχια</t>
  </si>
  <si>
    <t>Τεμάχια-Ματσάκια</t>
  </si>
  <si>
    <t>Αχλάδια</t>
  </si>
  <si>
    <t>Κιλά</t>
  </si>
  <si>
    <t>Καρότα</t>
  </si>
  <si>
    <t>Καρπούζια</t>
  </si>
  <si>
    <t>Κολοκύθια</t>
  </si>
  <si>
    <t>Κρεμμύδια ξερά</t>
  </si>
  <si>
    <t>Λάχανο</t>
  </si>
  <si>
    <t>Τεμάχιο</t>
  </si>
  <si>
    <t>Λεμόνια</t>
  </si>
  <si>
    <t>Μαρούλια</t>
  </si>
  <si>
    <t>Μελιτζάνες</t>
  </si>
  <si>
    <t>Μήλα</t>
  </si>
  <si>
    <t>Μπανάνες</t>
  </si>
  <si>
    <t>Ντομάτες</t>
  </si>
  <si>
    <t>Πατάτες</t>
  </si>
  <si>
    <t>Πεπόνια</t>
  </si>
  <si>
    <t>Πορτοκάλια</t>
  </si>
  <si>
    <t>Σέλινο</t>
  </si>
  <si>
    <t>Σκόρδα</t>
  </si>
  <si>
    <t>Συσκευασία</t>
  </si>
  <si>
    <t>Αλάτι</t>
  </si>
  <si>
    <t>Τεμάχιο (400gr)</t>
  </si>
  <si>
    <t xml:space="preserve">Τεμάχια </t>
  </si>
  <si>
    <t>Τεμάχιο (500gr)</t>
  </si>
  <si>
    <t>Αλεύρι για όλες τις χρήσεις</t>
  </si>
  <si>
    <t>Τεμάχιο (1k)</t>
  </si>
  <si>
    <t>Αμύγδαλα</t>
  </si>
  <si>
    <t>Συσκευασία (1k)</t>
  </si>
  <si>
    <t>Τεμάχιο (2k)</t>
  </si>
  <si>
    <t>Κούτα 12 τεμάχια του 1l</t>
  </si>
  <si>
    <t>Γάλα ζαχαρούχο</t>
  </si>
  <si>
    <t>Δάφνη</t>
  </si>
  <si>
    <t>Ζάχαρη κρυσταλλική</t>
  </si>
  <si>
    <t>Ζελέ διάφορα</t>
  </si>
  <si>
    <t>Συσκευασία 2 τεμαχίων</t>
  </si>
  <si>
    <t>Συσκευασία 5 λίτρα</t>
  </si>
  <si>
    <t>Θυμάρι</t>
  </si>
  <si>
    <t>Συσκευασία 400 γρ</t>
  </si>
  <si>
    <t>Κακάο</t>
  </si>
  <si>
    <t>Συσκευασία 500 γρ</t>
  </si>
  <si>
    <t>Κανέλα ξυλάκια</t>
  </si>
  <si>
    <t>Κανέλα σκόνη</t>
  </si>
  <si>
    <t>Κάρυ</t>
  </si>
  <si>
    <t>Καρύδια</t>
  </si>
  <si>
    <t>Κέτσαπ</t>
  </si>
  <si>
    <t>Συσκευασία 1 Λίτρου</t>
  </si>
  <si>
    <t>Κορν Φλάουερ</t>
  </si>
  <si>
    <t>Κουρκουμάς</t>
  </si>
  <si>
    <t>Κρέμα τυρί</t>
  </si>
  <si>
    <t>Κύμινο</t>
  </si>
  <si>
    <t>Λευκό σουσάμι</t>
  </si>
  <si>
    <t>Φακελάκι 1 κιλό</t>
  </si>
  <si>
    <t>Μαγιονέζα</t>
  </si>
  <si>
    <t>Μακαρόνια βίδες</t>
  </si>
  <si>
    <t>Μακαρόνια κοφτό</t>
  </si>
  <si>
    <t>Μέλι</t>
  </si>
  <si>
    <t>Μοσχοκάρυδο</t>
  </si>
  <si>
    <t>Μουστάρδα</t>
  </si>
  <si>
    <t>Μπαχάρι</t>
  </si>
  <si>
    <t>Μπέικιν πάουντερ</t>
  </si>
  <si>
    <t>Ξηρή μαγιά</t>
  </si>
  <si>
    <t>Πιπέρι Μαύρο</t>
  </si>
  <si>
    <t>Συσκευασία 250 γρ</t>
  </si>
  <si>
    <t>Ρίγανη</t>
  </si>
  <si>
    <t>Ρύζι (γλασσέ)</t>
  </si>
  <si>
    <t>Ρύζι (μπονέ)</t>
  </si>
  <si>
    <t>Σάλτσα (ντοματάκια)</t>
  </si>
  <si>
    <t>Συσκευασία 410 γρ</t>
  </si>
  <si>
    <t>Σάλτσα (ντοματοπελτές)</t>
  </si>
  <si>
    <t>Σιμιγδάλι χοντρό</t>
  </si>
  <si>
    <t>Σιμιγδάλι ψιλό</t>
  </si>
  <si>
    <t>Σόδα Μαγειρική</t>
  </si>
  <si>
    <t>Σουμάκ</t>
  </si>
  <si>
    <t>Σταφίδες</t>
  </si>
  <si>
    <t>Ταχίνι</t>
  </si>
  <si>
    <t>Τουρσί</t>
  </si>
  <si>
    <t>Τσάι</t>
  </si>
  <si>
    <t>Συσκευασία 100 τεμάχια</t>
  </si>
  <si>
    <t>Τυρί τοστ</t>
  </si>
  <si>
    <t>Φακές</t>
  </si>
  <si>
    <t>Φασόλες γίγαντες</t>
  </si>
  <si>
    <t>Φέτα</t>
  </si>
  <si>
    <t>Φιδές</t>
  </si>
  <si>
    <t>Φυστικοβούτυρο</t>
  </si>
  <si>
    <t>Ψωμί μπέργκερ</t>
  </si>
  <si>
    <t>Συσκευασία (6 τεμάχια)</t>
  </si>
  <si>
    <t>Ψωμί τοστ</t>
  </si>
  <si>
    <t>Ψωμί σάντουιτς</t>
  </si>
  <si>
    <t>Ανάμεικτα λαχανικά (κτψ)</t>
  </si>
  <si>
    <t>Φύλλο κρούστας</t>
  </si>
  <si>
    <t>Φύλλο σφολιάτας</t>
  </si>
  <si>
    <t>Άχνη Ζάχαρη</t>
  </si>
  <si>
    <t>Αρνί παϊδάκια</t>
  </si>
  <si>
    <t>Βόειος Κιμάς</t>
  </si>
  <si>
    <t>ΦΠΑ %</t>
  </si>
  <si>
    <t>ΦΠΑ €</t>
  </si>
  <si>
    <t>Μικτή τιμή 
Τεμαχίου</t>
  </si>
  <si>
    <t>Περιγράφη Προϊόντων</t>
  </si>
  <si>
    <t>κιλά</t>
  </si>
  <si>
    <t>Αβοκάντο</t>
  </si>
  <si>
    <t>Ακτινίδιο</t>
  </si>
  <si>
    <t>Ανανάς</t>
  </si>
  <si>
    <t>Άνιθος</t>
  </si>
  <si>
    <t>Βασιλικός</t>
  </si>
  <si>
    <t>Βερίκοκα</t>
  </si>
  <si>
    <t>Γλυκοπατάτα</t>
  </si>
  <si>
    <t>Δυόσμος φρέσκος</t>
  </si>
  <si>
    <t>Κεράσια</t>
  </si>
  <si>
    <t>Κρεμμύδια φρέσκα</t>
  </si>
  <si>
    <t>Μαιντανός</t>
  </si>
  <si>
    <t>Μανγκο</t>
  </si>
  <si>
    <t>Μανιτάρια champignon</t>
  </si>
  <si>
    <t>Μανιτάρια πλευρώτους</t>
  </si>
  <si>
    <t>Μανταρίνια</t>
  </si>
  <si>
    <t>Ντοματίνια</t>
  </si>
  <si>
    <t>Πιπεριές κέρατο</t>
  </si>
  <si>
    <t>Πιπεριές κόκκινες</t>
  </si>
  <si>
    <t>Πιπεριές πολύχρωμες</t>
  </si>
  <si>
    <t>Πράσο</t>
  </si>
  <si>
    <t>Ροδάκινα</t>
  </si>
  <si>
    <t>Σταφύλια</t>
  </si>
  <si>
    <t>Τζιντζερ ρίζα</t>
  </si>
  <si>
    <t xml:space="preserve">Φράουλες </t>
  </si>
  <si>
    <t>Χουρμάδες</t>
  </si>
  <si>
    <t>Κινέζικο Λάχανο</t>
  </si>
  <si>
    <t>Αρνί μπούτι</t>
  </si>
  <si>
    <t>Αρνί ωμοπλάτη</t>
  </si>
  <si>
    <t>Γαλοπούλα ολόκληρη</t>
  </si>
  <si>
    <t>Γαύρος Μαρινάτος</t>
  </si>
  <si>
    <t>Συσκευασία (500gr)</t>
  </si>
  <si>
    <t>Γύρος Κοτόπουλο</t>
  </si>
  <si>
    <t>Κατσίκι Μπούτι</t>
  </si>
  <si>
    <t>Κατσίκι παϊδάκια</t>
  </si>
  <si>
    <t>Κατσίκι ωμοπλάτη</t>
  </si>
  <si>
    <t>Συσκευασία (3k)</t>
  </si>
  <si>
    <t>Κιμάς κοτόπουλο</t>
  </si>
  <si>
    <t>Κοτόπουλο Μπούτι</t>
  </si>
  <si>
    <t>τεμάχιο</t>
  </si>
  <si>
    <t>Κοτόπουλο ΦΙλέτο</t>
  </si>
  <si>
    <t xml:space="preserve">τεμάχιο </t>
  </si>
  <si>
    <t>Κοτόπουλο ολόκληρο</t>
  </si>
  <si>
    <t>Κοτόπουλο σουβλάκι</t>
  </si>
  <si>
    <t>Μοσχαρίσιο συκώτι</t>
  </si>
  <si>
    <t>Μπιφτέκια Κοτόπουλο (κτψ)</t>
  </si>
  <si>
    <t>Συσκευασία (3 kg)</t>
  </si>
  <si>
    <t>Ρολό κοτόπουλο γεμιστό με λαχανικά και τυρί</t>
  </si>
  <si>
    <t>Cocacola</t>
  </si>
  <si>
    <t>Τεμάχιο (1λίτρο)</t>
  </si>
  <si>
    <t>Sprite</t>
  </si>
  <si>
    <t>Αλεύρι 50-50</t>
  </si>
  <si>
    <t>Αλεύρι ΑΠ</t>
  </si>
  <si>
    <t>Αποξηραμένα κουκιά</t>
  </si>
  <si>
    <t>Αποξηραμένο τσίλι σκόνη</t>
  </si>
  <si>
    <t>Συσκευασία (250gr)</t>
  </si>
  <si>
    <t>Αραβικές πίτες (28cm)</t>
  </si>
  <si>
    <t>Συσκευασία 6 τεμάχια</t>
  </si>
  <si>
    <t>Αρακάς (κτψ)</t>
  </si>
  <si>
    <t>Αυγά</t>
  </si>
  <si>
    <t>Καρτέλα 30τεμαχια</t>
  </si>
  <si>
    <t>Βαλσάμικο κρέμα</t>
  </si>
  <si>
    <t>Τεμάχιο 500γρ</t>
  </si>
  <si>
    <t>Βανιλίνη</t>
  </si>
  <si>
    <t>Βιτάμ</t>
  </si>
  <si>
    <t>Βούτυρο αγελαδινό</t>
  </si>
  <si>
    <t>Βρώμη</t>
  </si>
  <si>
    <t>Γάλα εβαπορέ</t>
  </si>
  <si>
    <t>Γάλα ζαχαρούχο καραμελωμένο</t>
  </si>
  <si>
    <t>Γάλα φρέσκο μακρας διάρκειας</t>
  </si>
  <si>
    <t>Γαλοπούλα καπνιστή για τόστ</t>
  </si>
  <si>
    <t>Γιαούρτι στραγγιστό</t>
  </si>
  <si>
    <t>Δημητριακά μελιού</t>
  </si>
  <si>
    <t>Δημητριακά σοκολάτας</t>
  </si>
  <si>
    <t>Δύοσμος</t>
  </si>
  <si>
    <t>Ελαιόλαδο</t>
  </si>
  <si>
    <t>Τεμάχιο (10 λίτρων)</t>
  </si>
  <si>
    <t>Ελιές πράσινες σε βαζάκι με αμύγδαλο/πιπεριά</t>
  </si>
  <si>
    <t>Ερμόλ</t>
  </si>
  <si>
    <t>Ηλιέλαιο/Σπορέλαιο</t>
  </si>
  <si>
    <t>Ινδοκάρυδο</t>
  </si>
  <si>
    <t>Καλαμπόκι σε κονσέρβα</t>
  </si>
  <si>
    <t>Συσκευασία 7 τεμαχία</t>
  </si>
  <si>
    <t>Κανταϊφι</t>
  </si>
  <si>
    <t>Κάπαρή</t>
  </si>
  <si>
    <t>Κάρδαμο</t>
  </si>
  <si>
    <t>Καστανή ζάχαρη</t>
  </si>
  <si>
    <t>Κόκκινη φακή</t>
  </si>
  <si>
    <t>Κολιανδρος σε σκόνη</t>
  </si>
  <si>
    <t>Κομπόστα ανανά</t>
  </si>
  <si>
    <t>Κομπόστα ροδάκινο</t>
  </si>
  <si>
    <t>Κονσέρβα τόνου σε λάδι</t>
  </si>
  <si>
    <t>Κονσέρβα τόνου σε νερό</t>
  </si>
  <si>
    <t>Κοτομπουκιές (κτψ)</t>
  </si>
  <si>
    <t xml:space="preserve">Κουβερτούρα γάλακτος </t>
  </si>
  <si>
    <t>Κουβερτούρα λευκής</t>
  </si>
  <si>
    <t>Κουβερτούρα μαύρη</t>
  </si>
  <si>
    <t xml:space="preserve">Κρουασάν </t>
  </si>
  <si>
    <t xml:space="preserve">Ατομική συσκευασία </t>
  </si>
  <si>
    <t>Κρέμα γάλακτος 35% λιπαρά Ζαχαροπλαστικής</t>
  </si>
  <si>
    <t>Συσκευασία (1L)</t>
  </si>
  <si>
    <t>Κρέμα γάλακτος για μαγειρική</t>
  </si>
  <si>
    <t>Κρέμα Γιώτης</t>
  </si>
  <si>
    <t>Κύβοι κοτόπουλο</t>
  </si>
  <si>
    <t>Συσκευασία 12 τεμάχια</t>
  </si>
  <si>
    <t>Κύβοι μοσχάρι</t>
  </si>
  <si>
    <t>Λιαστή ντομάτα σε βαζάκι</t>
  </si>
  <si>
    <t>Μακαρόνια για παστίτσιο</t>
  </si>
  <si>
    <t>Μακαρόνια κοχύλια</t>
  </si>
  <si>
    <t>Μακαρόνια πένες</t>
  </si>
  <si>
    <t>Μακαρόνια σπαγγέτι Νο. 6</t>
  </si>
  <si>
    <t>Μανιτάρια σε κονσέρβα</t>
  </si>
  <si>
    <t>Μαρμελάδα κεράσι</t>
  </si>
  <si>
    <t>Μαρμελάδα φράουλα</t>
  </si>
  <si>
    <t>Μερέντα</t>
  </si>
  <si>
    <t>Μπάμιες (κτψ)</t>
  </si>
  <si>
    <t>Μπισκότα Digestive</t>
  </si>
  <si>
    <t>Μπισκότα Παπαδοπούλου</t>
  </si>
  <si>
    <t>Συσκευασία (225gr)</t>
  </si>
  <si>
    <t>Μπισκότα τύπου oreo</t>
  </si>
  <si>
    <t>Μπιφτέκια Λαχανικών</t>
  </si>
  <si>
    <t>Συσκευασία (2,5 kg)</t>
  </si>
  <si>
    <t>Μπούκοβο</t>
  </si>
  <si>
    <t>Ντολμαδάκια κονσέρβα</t>
  </si>
  <si>
    <t>Συσκευάσία 9gr</t>
  </si>
  <si>
    <t>Ξύδι (Λευκό)</t>
  </si>
  <si>
    <t>Συσκευασία (500mL)</t>
  </si>
  <si>
    <t>Πάπρικα γλυκιά</t>
  </si>
  <si>
    <t>Πάπρικα καπνιστή</t>
  </si>
  <si>
    <t>Πιπεριές φλωρίνης σε βαζάκι</t>
  </si>
  <si>
    <t>Πίτες για σουβλάκια (22 cm)</t>
  </si>
  <si>
    <t>Συσκευασία 10 τεμάχια</t>
  </si>
  <si>
    <t>Πίτες κυπριακές</t>
  </si>
  <si>
    <t>Συσκευασία 8 τεμάχια</t>
  </si>
  <si>
    <t>Πίκλες</t>
  </si>
  <si>
    <t>Συσκευασία (5k)</t>
  </si>
  <si>
    <t>Πλιγούρι χοντρό</t>
  </si>
  <si>
    <t>Πουρές πατάτας σε σκόνη</t>
  </si>
  <si>
    <t>Ρεβύθια</t>
  </si>
  <si>
    <t>Ρυζι καρολίνα</t>
  </si>
  <si>
    <t>Ρύζι μακρύκοκο</t>
  </si>
  <si>
    <t>Σαβαγιάρ</t>
  </si>
  <si>
    <t>Σαντιγύ σε σκόνη</t>
  </si>
  <si>
    <t>σκόνη σκόρδο</t>
  </si>
  <si>
    <t>Σπανάκι (κτψ)</t>
  </si>
  <si>
    <t>Συσκευασία (150gr)</t>
  </si>
  <si>
    <t>Ταμπάσκο</t>
  </si>
  <si>
    <t>Τορτίγιες</t>
  </si>
  <si>
    <t>Συσκευασία 10 τεμαχίων</t>
  </si>
  <si>
    <t>Τυρί τριμμένο για πιτσα (gouda/mozzarela)</t>
  </si>
  <si>
    <t>Τυρί τριμμένο κεφαλοτύρι</t>
  </si>
  <si>
    <t>Φάβα</t>
  </si>
  <si>
    <t>Φασολάκια στρογγυλά (κτψ)</t>
  </si>
  <si>
    <t>Φασόλια μέτρια</t>
  </si>
  <si>
    <t>Φουντούκια ψίχα</t>
  </si>
  <si>
    <t>Φρυγανιές</t>
  </si>
  <si>
    <t>Φυστίκι αιγίνης ψίχα</t>
  </si>
  <si>
    <t>Χαλβάς ανάμεικτος</t>
  </si>
  <si>
    <t>Χαλβάς βανίλιας</t>
  </si>
  <si>
    <t>Χαλβάς σοκολάτας</t>
  </si>
  <si>
    <t>Χαμομήλι</t>
  </si>
  <si>
    <t>Συσκευασία 10 φακελάκια</t>
  </si>
  <si>
    <t>Χυμός ανάμεικτος</t>
  </si>
  <si>
    <t>Τεμάχιο (1L)</t>
  </si>
  <si>
    <t>Χυμός βύσσινο</t>
  </si>
  <si>
    <t>Χυμός λεμονιού (ξινό)</t>
  </si>
  <si>
    <t>Τεμάχιο (250mL)</t>
  </si>
  <si>
    <t>Χυμός μήλο</t>
  </si>
  <si>
    <t>Χυμός μπανανα</t>
  </si>
  <si>
    <t>Χυμός πορτοκάλι</t>
  </si>
  <si>
    <t>Χυμός ροδάκινο</t>
  </si>
  <si>
    <t>Ψάρι παγκάσιους/μπακαλίαρος (κτψ)</t>
  </si>
  <si>
    <t>Συσκευασία (2k)</t>
  </si>
  <si>
    <t>Ψαροκροκέτες</t>
  </si>
  <si>
    <t>Συσκευασία (πρπ 28 φέτες)</t>
  </si>
  <si>
    <t>Sweet chilly σάλτα</t>
  </si>
  <si>
    <t xml:space="preserve">Συσκευασία </t>
  </si>
  <si>
    <t>Soy sauce</t>
  </si>
  <si>
    <t>Sweet and sour σάλτα</t>
  </si>
  <si>
    <t>Ατομικές Συσκευασίες</t>
  </si>
  <si>
    <t>Μικτή τιμή Τεμαχίου</t>
  </si>
  <si>
    <t>Α. Είδη Οπωροπωλείου (ανά Κ.Φ.Α.Α.)</t>
  </si>
  <si>
    <t>Lime</t>
  </si>
  <si>
    <t>Noodles</t>
  </si>
  <si>
    <t>Β. Είδη Παντοπωλείου (ανά Κ.Φ.Α.Α.)</t>
  </si>
  <si>
    <t>Γ. Είδη Κρεάτων / Πουλερικών (ανά Κ.Φ.Α.Α.)</t>
  </si>
  <si>
    <t>Kεμπάπ Αρνίσιο- Moσχαρίσιο 
(προσοχή όχι χοιρινό)</t>
  </si>
  <si>
    <t>Μοσχάρι (σπάλα, ελιά, λαιμός, κιλότο, χτενι) 
σε κομματάκια</t>
  </si>
  <si>
    <t xml:space="preserve">Παρατηρήσεις </t>
  </si>
  <si>
    <t>Παρατηρήσεις</t>
  </si>
  <si>
    <t>Καθαρή Τιμή Τεμαχίου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</si>
</sst>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/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0" borderId="2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0" fillId="0" borderId="3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3" borderId="2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164" fontId="3" fillId="0" borderId="0" xfId="0" applyNumberFormat="1" applyFont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164" fontId="3" fillId="0" borderId="1" xfId="0" applyNumberFormat="1" applyFont="1" applyBorder="1"/>
    <xf numFmtId="0" fontId="0" fillId="4" borderId="2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CB0D0-39A6-4950-B730-2E8BABFAEABF}">
  <dimension ref="A1:J48"/>
  <sheetViews>
    <sheetView topLeftCell="A19" zoomScaleNormal="100" workbookViewId="0">
      <selection activeCell="G8" sqref="G8"/>
    </sheetView>
  </sheetViews>
  <sheetFormatPr defaultRowHeight="15" x14ac:dyDescent="0.25"/>
  <cols>
    <col min="1" max="1" width="22.42578125" style="15" bestFit="1" customWidth="1"/>
    <col min="2" max="2" width="15.7109375" style="15" bestFit="1" customWidth="1"/>
    <col min="3" max="3" width="9.85546875" style="15" bestFit="1" customWidth="1"/>
    <col min="4" max="4" width="18.5703125" style="15" bestFit="1" customWidth="1"/>
    <col min="5" max="5" width="2.85546875" style="15" customWidth="1"/>
    <col min="6" max="6" width="12.140625" bestFit="1" customWidth="1"/>
    <col min="7" max="7" width="6.85546875" bestFit="1" customWidth="1"/>
    <col min="8" max="8" width="6.42578125" bestFit="1" customWidth="1"/>
    <col min="9" max="9" width="10.28515625" bestFit="1" customWidth="1"/>
    <col min="10" max="10" width="49.28515625" customWidth="1"/>
  </cols>
  <sheetData>
    <row r="1" spans="1:10" x14ac:dyDescent="0.25">
      <c r="A1" s="44" t="s">
        <v>285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45" x14ac:dyDescent="0.25">
      <c r="A2" s="33" t="s">
        <v>103</v>
      </c>
      <c r="B2" s="33" t="s">
        <v>25</v>
      </c>
      <c r="C2" s="33" t="s">
        <v>1</v>
      </c>
      <c r="D2" s="33" t="s">
        <v>2</v>
      </c>
      <c r="E2" s="6"/>
      <c r="F2" s="34" t="s">
        <v>294</v>
      </c>
      <c r="G2" s="33" t="s">
        <v>100</v>
      </c>
      <c r="H2" s="33" t="s">
        <v>101</v>
      </c>
      <c r="I2" s="34" t="s">
        <v>284</v>
      </c>
      <c r="J2" s="20" t="s">
        <v>292</v>
      </c>
    </row>
    <row r="3" spans="1:10" x14ac:dyDescent="0.25">
      <c r="A3" s="23" t="s">
        <v>286</v>
      </c>
      <c r="B3" s="16" t="s">
        <v>33</v>
      </c>
      <c r="C3" s="38">
        <v>2</v>
      </c>
      <c r="D3" s="17" t="s">
        <v>104</v>
      </c>
      <c r="E3" s="9"/>
      <c r="F3" s="22"/>
      <c r="G3" s="3"/>
      <c r="H3" s="3"/>
      <c r="I3" s="22"/>
      <c r="J3" s="3"/>
    </row>
    <row r="4" spans="1:10" x14ac:dyDescent="0.25">
      <c r="A4" s="24" t="s">
        <v>105</v>
      </c>
      <c r="B4" s="7" t="s">
        <v>33</v>
      </c>
      <c r="C4" s="39">
        <v>3</v>
      </c>
      <c r="D4" s="8" t="s">
        <v>104</v>
      </c>
      <c r="E4" s="9"/>
      <c r="F4" s="22"/>
      <c r="G4" s="3"/>
      <c r="H4" s="3"/>
      <c r="I4" s="22"/>
      <c r="J4" s="3"/>
    </row>
    <row r="5" spans="1:10" x14ac:dyDescent="0.25">
      <c r="A5" s="24" t="s">
        <v>3</v>
      </c>
      <c r="B5" s="8" t="s">
        <v>4</v>
      </c>
      <c r="C5" s="39">
        <f>480/12</f>
        <v>40</v>
      </c>
      <c r="D5" s="8" t="s">
        <v>4</v>
      </c>
      <c r="E5" s="9"/>
      <c r="F5" s="22"/>
      <c r="G5" s="3"/>
      <c r="H5" s="3"/>
      <c r="I5" s="22"/>
      <c r="J5" s="3"/>
    </row>
    <row r="6" spans="1:10" x14ac:dyDescent="0.25">
      <c r="A6" s="24" t="s">
        <v>106</v>
      </c>
      <c r="B6" s="7" t="s">
        <v>33</v>
      </c>
      <c r="C6" s="39">
        <f>75/12</f>
        <v>6.25</v>
      </c>
      <c r="D6" s="8" t="s">
        <v>104</v>
      </c>
      <c r="E6" s="9"/>
      <c r="F6" s="22"/>
      <c r="G6" s="3"/>
      <c r="H6" s="3"/>
      <c r="I6" s="22"/>
      <c r="J6" s="3"/>
    </row>
    <row r="7" spans="1:10" x14ac:dyDescent="0.25">
      <c r="A7" s="24" t="s">
        <v>107</v>
      </c>
      <c r="B7" s="8" t="s">
        <v>4</v>
      </c>
      <c r="C7" s="39">
        <f>60/12</f>
        <v>5</v>
      </c>
      <c r="D7" s="8" t="s">
        <v>4</v>
      </c>
      <c r="E7" s="9"/>
      <c r="F7" s="22"/>
      <c r="G7" s="3"/>
      <c r="H7" s="3"/>
      <c r="I7" s="22"/>
      <c r="J7" s="3"/>
    </row>
    <row r="8" spans="1:10" x14ac:dyDescent="0.25">
      <c r="A8" s="24" t="s">
        <v>108</v>
      </c>
      <c r="B8" s="8" t="s">
        <v>4</v>
      </c>
      <c r="C8" s="39">
        <f>30/12</f>
        <v>2.5</v>
      </c>
      <c r="D8" s="8" t="s">
        <v>5</v>
      </c>
      <c r="E8" s="9"/>
      <c r="F8" s="22"/>
      <c r="G8" s="3"/>
      <c r="H8" s="3"/>
      <c r="I8" s="22"/>
      <c r="J8" s="3"/>
    </row>
    <row r="9" spans="1:10" x14ac:dyDescent="0.25">
      <c r="A9" s="24" t="s">
        <v>6</v>
      </c>
      <c r="B9" s="7" t="s">
        <v>33</v>
      </c>
      <c r="C9" s="39">
        <v>8.5</v>
      </c>
      <c r="D9" s="8" t="s">
        <v>104</v>
      </c>
      <c r="E9" s="9"/>
      <c r="F9" s="22"/>
      <c r="G9" s="3"/>
      <c r="H9" s="3"/>
      <c r="I9" s="22"/>
      <c r="J9" s="3"/>
    </row>
    <row r="10" spans="1:10" x14ac:dyDescent="0.25">
      <c r="A10" s="24" t="s">
        <v>109</v>
      </c>
      <c r="B10" s="8" t="s">
        <v>4</v>
      </c>
      <c r="C10" s="39">
        <f>12/12</f>
        <v>1</v>
      </c>
      <c r="D10" s="8" t="s">
        <v>5</v>
      </c>
      <c r="E10" s="9"/>
      <c r="F10" s="22"/>
      <c r="G10" s="3"/>
      <c r="H10" s="3"/>
      <c r="I10" s="22"/>
      <c r="J10" s="3"/>
    </row>
    <row r="11" spans="1:10" x14ac:dyDescent="0.25">
      <c r="A11" s="24" t="s">
        <v>110</v>
      </c>
      <c r="B11" s="7" t="s">
        <v>33</v>
      </c>
      <c r="C11" s="39">
        <v>4</v>
      </c>
      <c r="D11" s="8" t="s">
        <v>104</v>
      </c>
      <c r="E11" s="9"/>
      <c r="F11" s="22"/>
      <c r="G11" s="3"/>
      <c r="H11" s="3"/>
      <c r="I11" s="22"/>
      <c r="J11" s="3"/>
    </row>
    <row r="12" spans="1:10" x14ac:dyDescent="0.25">
      <c r="A12" s="24" t="s">
        <v>111</v>
      </c>
      <c r="B12" s="7" t="s">
        <v>33</v>
      </c>
      <c r="C12" s="39">
        <f>120/12</f>
        <v>10</v>
      </c>
      <c r="D12" s="8" t="s">
        <v>104</v>
      </c>
      <c r="E12" s="9"/>
      <c r="F12" s="22"/>
      <c r="G12" s="3"/>
      <c r="H12" s="3"/>
      <c r="I12" s="22"/>
      <c r="J12" s="3"/>
    </row>
    <row r="13" spans="1:10" x14ac:dyDescent="0.25">
      <c r="A13" s="24" t="s">
        <v>112</v>
      </c>
      <c r="B13" s="8" t="s">
        <v>4</v>
      </c>
      <c r="C13" s="39">
        <v>1</v>
      </c>
      <c r="D13" s="8" t="s">
        <v>5</v>
      </c>
      <c r="E13" s="9"/>
      <c r="F13" s="22"/>
      <c r="G13" s="3"/>
      <c r="H13" s="3"/>
      <c r="I13" s="22"/>
      <c r="J13" s="3"/>
    </row>
    <row r="14" spans="1:10" x14ac:dyDescent="0.25">
      <c r="A14" s="24" t="s">
        <v>8</v>
      </c>
      <c r="B14" s="7" t="s">
        <v>33</v>
      </c>
      <c r="C14" s="39">
        <f>144/12</f>
        <v>12</v>
      </c>
      <c r="D14" s="8" t="s">
        <v>104</v>
      </c>
      <c r="E14" s="9"/>
      <c r="F14" s="22"/>
      <c r="G14" s="3"/>
      <c r="H14" s="3"/>
      <c r="I14" s="22"/>
      <c r="J14" s="3"/>
    </row>
    <row r="15" spans="1:10" x14ac:dyDescent="0.25">
      <c r="A15" s="24" t="s">
        <v>9</v>
      </c>
      <c r="B15" s="8" t="s">
        <v>4</v>
      </c>
      <c r="C15" s="39">
        <f>60/12</f>
        <v>5</v>
      </c>
      <c r="D15" s="8" t="s">
        <v>4</v>
      </c>
      <c r="E15" s="9"/>
      <c r="F15" s="22"/>
      <c r="G15" s="3"/>
      <c r="H15" s="3"/>
      <c r="I15" s="22"/>
      <c r="J15" s="3"/>
    </row>
    <row r="16" spans="1:10" x14ac:dyDescent="0.25">
      <c r="A16" s="24" t="s">
        <v>113</v>
      </c>
      <c r="B16" s="7" t="s">
        <v>33</v>
      </c>
      <c r="C16" s="39">
        <v>4</v>
      </c>
      <c r="D16" s="8" t="s">
        <v>104</v>
      </c>
      <c r="E16" s="9"/>
      <c r="F16" s="22"/>
      <c r="G16" s="3"/>
      <c r="H16" s="3"/>
      <c r="I16" s="22"/>
      <c r="J16" s="3"/>
    </row>
    <row r="17" spans="1:10" x14ac:dyDescent="0.25">
      <c r="A17" s="24" t="s">
        <v>10</v>
      </c>
      <c r="B17" s="7" t="s">
        <v>33</v>
      </c>
      <c r="C17" s="39">
        <f>60/12</f>
        <v>5</v>
      </c>
      <c r="D17" s="8" t="s">
        <v>104</v>
      </c>
      <c r="E17" s="9"/>
      <c r="F17" s="22"/>
      <c r="G17" s="3"/>
      <c r="H17" s="3"/>
      <c r="I17" s="22"/>
      <c r="J17" s="3"/>
    </row>
    <row r="18" spans="1:10" x14ac:dyDescent="0.25">
      <c r="A18" s="24" t="s">
        <v>11</v>
      </c>
      <c r="B18" s="7" t="s">
        <v>33</v>
      </c>
      <c r="C18" s="39">
        <v>42</v>
      </c>
      <c r="D18" s="8" t="s">
        <v>104</v>
      </c>
      <c r="E18" s="9"/>
      <c r="F18" s="22"/>
      <c r="G18" s="3"/>
      <c r="H18" s="3"/>
      <c r="I18" s="22"/>
      <c r="J18" s="3"/>
    </row>
    <row r="19" spans="1:10" x14ac:dyDescent="0.25">
      <c r="A19" s="24" t="s">
        <v>114</v>
      </c>
      <c r="B19" s="7" t="s">
        <v>33</v>
      </c>
      <c r="C19" s="39">
        <v>2</v>
      </c>
      <c r="D19" s="8" t="s">
        <v>104</v>
      </c>
      <c r="E19" s="9"/>
      <c r="F19" s="22"/>
      <c r="G19" s="3"/>
      <c r="H19" s="3"/>
      <c r="I19" s="22"/>
      <c r="J19" s="3"/>
    </row>
    <row r="20" spans="1:10" x14ac:dyDescent="0.25">
      <c r="A20" s="24" t="s">
        <v>12</v>
      </c>
      <c r="B20" s="8" t="s">
        <v>4</v>
      </c>
      <c r="C20" s="39">
        <v>7</v>
      </c>
      <c r="D20" s="8" t="s">
        <v>13</v>
      </c>
      <c r="E20" s="9"/>
      <c r="F20" s="22"/>
      <c r="G20" s="3"/>
      <c r="H20" s="3"/>
      <c r="I20" s="22"/>
      <c r="J20" s="3"/>
    </row>
    <row r="21" spans="1:10" x14ac:dyDescent="0.25">
      <c r="A21" s="24" t="s">
        <v>14</v>
      </c>
      <c r="B21" s="7" t="s">
        <v>33</v>
      </c>
      <c r="C21" s="39">
        <v>42</v>
      </c>
      <c r="D21" s="8" t="s">
        <v>104</v>
      </c>
      <c r="E21" s="9"/>
      <c r="F21" s="22"/>
      <c r="G21" s="3"/>
      <c r="H21" s="3"/>
      <c r="I21" s="22"/>
      <c r="J21" s="3"/>
    </row>
    <row r="22" spans="1:10" x14ac:dyDescent="0.25">
      <c r="A22" s="24" t="s">
        <v>115</v>
      </c>
      <c r="B22" s="8" t="s">
        <v>4</v>
      </c>
      <c r="C22" s="39">
        <f>30/12</f>
        <v>2.5</v>
      </c>
      <c r="D22" s="8" t="s">
        <v>5</v>
      </c>
      <c r="E22" s="9"/>
      <c r="F22" s="22"/>
      <c r="G22" s="3"/>
      <c r="H22" s="3"/>
      <c r="I22" s="22"/>
      <c r="J22" s="3"/>
    </row>
    <row r="23" spans="1:10" x14ac:dyDescent="0.25">
      <c r="A23" s="24" t="s">
        <v>116</v>
      </c>
      <c r="B23" s="7" t="s">
        <v>33</v>
      </c>
      <c r="C23" s="39">
        <v>3</v>
      </c>
      <c r="D23" s="8" t="s">
        <v>104</v>
      </c>
      <c r="E23" s="9"/>
      <c r="F23" s="22"/>
      <c r="G23" s="3"/>
      <c r="H23" s="3"/>
      <c r="I23" s="22"/>
      <c r="J23" s="3"/>
    </row>
    <row r="24" spans="1:10" x14ac:dyDescent="0.25">
      <c r="A24" s="24" t="s">
        <v>117</v>
      </c>
      <c r="B24" s="7" t="s">
        <v>33</v>
      </c>
      <c r="C24" s="39">
        <v>3</v>
      </c>
      <c r="D24" s="8" t="s">
        <v>104</v>
      </c>
      <c r="E24" s="9"/>
      <c r="F24" s="22"/>
      <c r="G24" s="3"/>
      <c r="H24" s="3"/>
      <c r="I24" s="22"/>
      <c r="J24" s="3"/>
    </row>
    <row r="25" spans="1:10" x14ac:dyDescent="0.25">
      <c r="A25" s="24" t="s">
        <v>118</v>
      </c>
      <c r="B25" s="7" t="s">
        <v>33</v>
      </c>
      <c r="C25" s="39">
        <v>3</v>
      </c>
      <c r="D25" s="8" t="s">
        <v>104</v>
      </c>
      <c r="E25" s="9"/>
      <c r="F25" s="22"/>
      <c r="G25" s="3"/>
      <c r="H25" s="3"/>
      <c r="I25" s="22"/>
      <c r="J25" s="3"/>
    </row>
    <row r="26" spans="1:10" x14ac:dyDescent="0.25">
      <c r="A26" s="24" t="s">
        <v>119</v>
      </c>
      <c r="B26" s="7" t="s">
        <v>33</v>
      </c>
      <c r="C26" s="39">
        <v>14</v>
      </c>
      <c r="D26" s="8" t="s">
        <v>104</v>
      </c>
      <c r="E26" s="9"/>
      <c r="F26" s="22"/>
      <c r="G26" s="3"/>
      <c r="H26" s="3"/>
      <c r="I26" s="22"/>
      <c r="J26" s="3"/>
    </row>
    <row r="27" spans="1:10" x14ac:dyDescent="0.25">
      <c r="A27" s="24" t="s">
        <v>15</v>
      </c>
      <c r="B27" s="8" t="s">
        <v>4</v>
      </c>
      <c r="C27" s="39">
        <f>300/12</f>
        <v>25</v>
      </c>
      <c r="D27" s="8" t="s">
        <v>4</v>
      </c>
      <c r="E27" s="9"/>
      <c r="F27" s="22"/>
      <c r="G27" s="3"/>
      <c r="H27" s="3"/>
      <c r="I27" s="22"/>
      <c r="J27" s="3"/>
    </row>
    <row r="28" spans="1:10" x14ac:dyDescent="0.25">
      <c r="A28" s="24" t="s">
        <v>16</v>
      </c>
      <c r="B28" s="7" t="s">
        <v>33</v>
      </c>
      <c r="C28" s="39">
        <f>150/12</f>
        <v>12.5</v>
      </c>
      <c r="D28" s="8" t="s">
        <v>7</v>
      </c>
      <c r="E28" s="9"/>
      <c r="F28" s="22"/>
      <c r="G28" s="3"/>
      <c r="H28" s="3"/>
      <c r="I28" s="22"/>
      <c r="J28" s="3"/>
    </row>
    <row r="29" spans="1:10" x14ac:dyDescent="0.25">
      <c r="A29" s="24" t="s">
        <v>17</v>
      </c>
      <c r="B29" s="7" t="s">
        <v>33</v>
      </c>
      <c r="C29" s="39">
        <v>30</v>
      </c>
      <c r="D29" s="8" t="s">
        <v>104</v>
      </c>
      <c r="E29" s="9"/>
      <c r="F29" s="22"/>
      <c r="G29" s="3"/>
      <c r="H29" s="3"/>
      <c r="I29" s="22"/>
      <c r="J29" s="3"/>
    </row>
    <row r="30" spans="1:10" x14ac:dyDescent="0.25">
      <c r="A30" s="24" t="s">
        <v>18</v>
      </c>
      <c r="B30" s="7" t="s">
        <v>33</v>
      </c>
      <c r="C30" s="39">
        <f>600/12</f>
        <v>50</v>
      </c>
      <c r="D30" s="8" t="s">
        <v>104</v>
      </c>
      <c r="E30" s="9"/>
      <c r="F30" s="22"/>
      <c r="G30" s="3"/>
      <c r="H30" s="3"/>
      <c r="I30" s="22"/>
      <c r="J30" s="3"/>
    </row>
    <row r="31" spans="1:10" x14ac:dyDescent="0.25">
      <c r="A31" s="24" t="s">
        <v>19</v>
      </c>
      <c r="B31" s="7" t="s">
        <v>33</v>
      </c>
      <c r="C31" s="39">
        <v>42</v>
      </c>
      <c r="D31" s="8" t="s">
        <v>104</v>
      </c>
      <c r="E31" s="9"/>
      <c r="F31" s="22"/>
      <c r="G31" s="3"/>
      <c r="H31" s="3"/>
      <c r="I31" s="22"/>
      <c r="J31" s="3"/>
    </row>
    <row r="32" spans="1:10" x14ac:dyDescent="0.25">
      <c r="A32" s="24" t="s">
        <v>120</v>
      </c>
      <c r="B32" s="7" t="s">
        <v>33</v>
      </c>
      <c r="C32" s="39">
        <v>8</v>
      </c>
      <c r="D32" s="8" t="s">
        <v>104</v>
      </c>
      <c r="E32" s="9"/>
      <c r="F32" s="22"/>
      <c r="G32" s="3"/>
      <c r="H32" s="3"/>
      <c r="I32" s="22"/>
      <c r="J32" s="3"/>
    </row>
    <row r="33" spans="1:10" x14ac:dyDescent="0.25">
      <c r="A33" s="24" t="s">
        <v>20</v>
      </c>
      <c r="B33" s="7" t="s">
        <v>33</v>
      </c>
      <c r="C33" s="39">
        <f>900/12</f>
        <v>75</v>
      </c>
      <c r="D33" s="8" t="s">
        <v>104</v>
      </c>
      <c r="E33" s="9"/>
      <c r="F33" s="22"/>
      <c r="G33" s="3"/>
      <c r="H33" s="3"/>
      <c r="I33" s="22"/>
      <c r="J33" s="3"/>
    </row>
    <row r="34" spans="1:10" x14ac:dyDescent="0.25">
      <c r="A34" s="24" t="s">
        <v>21</v>
      </c>
      <c r="B34" s="8" t="s">
        <v>4</v>
      </c>
      <c r="C34" s="39">
        <v>7</v>
      </c>
      <c r="D34" s="8" t="s">
        <v>104</v>
      </c>
      <c r="E34" s="9"/>
      <c r="F34" s="22"/>
      <c r="G34" s="3"/>
      <c r="H34" s="3"/>
      <c r="I34" s="22"/>
      <c r="J34" s="3"/>
    </row>
    <row r="35" spans="1:10" x14ac:dyDescent="0.25">
      <c r="A35" s="24" t="s">
        <v>121</v>
      </c>
      <c r="B35" s="7" t="s">
        <v>33</v>
      </c>
      <c r="C35" s="39">
        <v>9</v>
      </c>
      <c r="D35" s="8" t="s">
        <v>104</v>
      </c>
      <c r="E35" s="9"/>
      <c r="F35" s="22"/>
      <c r="G35" s="3"/>
      <c r="H35" s="3"/>
      <c r="I35" s="22"/>
      <c r="J35" s="3"/>
    </row>
    <row r="36" spans="1:10" x14ac:dyDescent="0.25">
      <c r="A36" s="25" t="s">
        <v>122</v>
      </c>
      <c r="B36" s="7" t="s">
        <v>33</v>
      </c>
      <c r="C36" s="39">
        <v>40</v>
      </c>
      <c r="D36" s="8" t="s">
        <v>104</v>
      </c>
      <c r="E36" s="9"/>
      <c r="F36" s="22"/>
      <c r="G36" s="3"/>
      <c r="H36" s="3"/>
      <c r="I36" s="22"/>
      <c r="J36" s="3"/>
    </row>
    <row r="37" spans="1:10" x14ac:dyDescent="0.25">
      <c r="A37" s="25" t="s">
        <v>123</v>
      </c>
      <c r="B37" s="7" t="s">
        <v>33</v>
      </c>
      <c r="C37" s="39">
        <f>600/12</f>
        <v>50</v>
      </c>
      <c r="D37" s="8" t="s">
        <v>104</v>
      </c>
      <c r="E37" s="9"/>
      <c r="F37" s="22"/>
      <c r="G37" s="3"/>
      <c r="H37" s="3"/>
      <c r="I37" s="22"/>
      <c r="J37" s="3"/>
    </row>
    <row r="38" spans="1:10" x14ac:dyDescent="0.25">
      <c r="A38" s="24" t="s">
        <v>22</v>
      </c>
      <c r="B38" s="7" t="s">
        <v>33</v>
      </c>
      <c r="C38" s="39">
        <v>80</v>
      </c>
      <c r="D38" s="8" t="s">
        <v>104</v>
      </c>
      <c r="E38" s="9"/>
      <c r="F38" s="22"/>
      <c r="G38" s="3"/>
      <c r="H38" s="3"/>
      <c r="I38" s="22"/>
      <c r="J38" s="3"/>
    </row>
    <row r="39" spans="1:10" x14ac:dyDescent="0.25">
      <c r="A39" s="24" t="s">
        <v>124</v>
      </c>
      <c r="B39" s="7" t="s">
        <v>33</v>
      </c>
      <c r="C39" s="39">
        <f>60/12</f>
        <v>5</v>
      </c>
      <c r="D39" s="8" t="s">
        <v>104</v>
      </c>
      <c r="E39" s="9"/>
      <c r="F39" s="22"/>
      <c r="G39" s="3"/>
      <c r="H39" s="3"/>
      <c r="I39" s="22"/>
      <c r="J39" s="3"/>
    </row>
    <row r="40" spans="1:10" x14ac:dyDescent="0.25">
      <c r="A40" s="24" t="s">
        <v>125</v>
      </c>
      <c r="B40" s="7" t="s">
        <v>33</v>
      </c>
      <c r="C40" s="39">
        <v>8</v>
      </c>
      <c r="D40" s="8" t="s">
        <v>104</v>
      </c>
      <c r="E40" s="9"/>
      <c r="F40" s="22"/>
      <c r="G40" s="3"/>
      <c r="H40" s="3"/>
      <c r="I40" s="22"/>
      <c r="J40" s="3"/>
    </row>
    <row r="41" spans="1:10" x14ac:dyDescent="0.25">
      <c r="A41" s="24" t="s">
        <v>23</v>
      </c>
      <c r="B41" s="8" t="s">
        <v>4</v>
      </c>
      <c r="C41" s="39">
        <f>12/12</f>
        <v>1</v>
      </c>
      <c r="D41" s="8" t="s">
        <v>5</v>
      </c>
      <c r="E41" s="9"/>
      <c r="F41" s="22"/>
      <c r="G41" s="3"/>
      <c r="H41" s="3"/>
      <c r="I41" s="22"/>
      <c r="J41" s="3"/>
    </row>
    <row r="42" spans="1:10" x14ac:dyDescent="0.25">
      <c r="A42" s="24" t="s">
        <v>24</v>
      </c>
      <c r="B42" s="8" t="s">
        <v>4</v>
      </c>
      <c r="C42" s="39">
        <f>480/12</f>
        <v>40</v>
      </c>
      <c r="D42" s="8" t="s">
        <v>4</v>
      </c>
      <c r="E42" s="9"/>
      <c r="F42" s="22"/>
      <c r="G42" s="3"/>
      <c r="H42" s="3"/>
      <c r="I42" s="22"/>
      <c r="J42" s="3"/>
    </row>
    <row r="43" spans="1:10" x14ac:dyDescent="0.25">
      <c r="A43" s="24" t="s">
        <v>126</v>
      </c>
      <c r="B43" s="7" t="s">
        <v>33</v>
      </c>
      <c r="C43" s="39">
        <v>7</v>
      </c>
      <c r="D43" s="8" t="s">
        <v>104</v>
      </c>
      <c r="E43" s="9"/>
      <c r="F43" s="22"/>
      <c r="G43" s="3"/>
      <c r="H43" s="3"/>
      <c r="I43" s="22"/>
      <c r="J43" s="3"/>
    </row>
    <row r="44" spans="1:10" x14ac:dyDescent="0.25">
      <c r="A44" s="24" t="s">
        <v>127</v>
      </c>
      <c r="B44" s="7" t="s">
        <v>33</v>
      </c>
      <c r="C44" s="39">
        <v>0.5</v>
      </c>
      <c r="D44" s="8" t="s">
        <v>104</v>
      </c>
      <c r="E44" s="9"/>
      <c r="F44" s="22"/>
      <c r="G44" s="3"/>
      <c r="H44" s="3"/>
      <c r="I44" s="22"/>
      <c r="J44" s="3"/>
    </row>
    <row r="45" spans="1:10" x14ac:dyDescent="0.25">
      <c r="A45" s="24" t="s">
        <v>128</v>
      </c>
      <c r="B45" s="7" t="s">
        <v>33</v>
      </c>
      <c r="C45" s="39">
        <v>4</v>
      </c>
      <c r="D45" s="8" t="s">
        <v>104</v>
      </c>
      <c r="E45" s="9"/>
      <c r="F45" s="22"/>
      <c r="G45" s="3"/>
      <c r="H45" s="3"/>
      <c r="I45" s="22"/>
      <c r="J45" s="3"/>
    </row>
    <row r="46" spans="1:10" x14ac:dyDescent="0.25">
      <c r="A46" s="26" t="s">
        <v>129</v>
      </c>
      <c r="B46" s="10" t="s">
        <v>33</v>
      </c>
      <c r="C46" s="40">
        <v>4</v>
      </c>
      <c r="D46" s="11" t="s">
        <v>104</v>
      </c>
      <c r="E46" s="9"/>
      <c r="F46" s="22"/>
      <c r="G46" s="3"/>
      <c r="H46" s="3"/>
      <c r="I46" s="22"/>
      <c r="J46" s="3"/>
    </row>
    <row r="47" spans="1:10" x14ac:dyDescent="0.25">
      <c r="A47" s="27" t="s">
        <v>130</v>
      </c>
      <c r="B47" s="12" t="s">
        <v>4</v>
      </c>
      <c r="C47" s="41">
        <v>4</v>
      </c>
      <c r="D47" s="13" t="s">
        <v>104</v>
      </c>
      <c r="E47" s="14"/>
      <c r="F47" s="22"/>
      <c r="G47" s="3"/>
      <c r="H47" s="3"/>
      <c r="I47" s="22"/>
      <c r="J47" s="3"/>
    </row>
    <row r="48" spans="1:10" x14ac:dyDescent="0.25">
      <c r="I48" s="37">
        <f>SUM(I3:I47)</f>
        <v>0</v>
      </c>
    </row>
  </sheetData>
  <mergeCells count="1">
    <mergeCell ref="A1:J1"/>
  </mergeCells>
  <pageMargins left="0.7" right="0.7" top="0.75" bottom="0.75" header="0.3" footer="0.3"/>
  <pageSetup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2B800-101F-47F3-A791-B6617913B60E}">
  <dimension ref="A1:J166"/>
  <sheetViews>
    <sheetView zoomScaleNormal="100" workbookViewId="0">
      <selection activeCell="F11" sqref="F11"/>
    </sheetView>
  </sheetViews>
  <sheetFormatPr defaultRowHeight="15" x14ac:dyDescent="0.25"/>
  <cols>
    <col min="1" max="1" width="44" bestFit="1" customWidth="1"/>
    <col min="2" max="2" width="25.5703125" bestFit="1" customWidth="1"/>
    <col min="3" max="3" width="9.85546875" bestFit="1" customWidth="1"/>
    <col min="4" max="4" width="18.5703125" bestFit="1" customWidth="1"/>
    <col min="5" max="5" width="2.42578125" customWidth="1"/>
    <col min="6" max="6" width="12.140625" bestFit="1" customWidth="1"/>
    <col min="7" max="7" width="7.28515625" bestFit="1" customWidth="1"/>
    <col min="8" max="8" width="6.7109375" bestFit="1" customWidth="1"/>
    <col min="9" max="9" width="10.28515625" bestFit="1" customWidth="1"/>
    <col min="10" max="10" width="36.42578125" customWidth="1"/>
  </cols>
  <sheetData>
    <row r="1" spans="1:10" x14ac:dyDescent="0.25">
      <c r="A1" s="44" t="s">
        <v>288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45" x14ac:dyDescent="0.25">
      <c r="A2" s="33" t="s">
        <v>103</v>
      </c>
      <c r="B2" s="33" t="s">
        <v>25</v>
      </c>
      <c r="C2" s="33" t="s">
        <v>1</v>
      </c>
      <c r="D2" s="33" t="s">
        <v>2</v>
      </c>
      <c r="F2" s="21" t="s">
        <v>294</v>
      </c>
      <c r="G2" s="33" t="s">
        <v>100</v>
      </c>
      <c r="H2" s="33" t="s">
        <v>101</v>
      </c>
      <c r="I2" s="34" t="s">
        <v>102</v>
      </c>
      <c r="J2" s="20" t="s">
        <v>293</v>
      </c>
    </row>
    <row r="3" spans="1:10" x14ac:dyDescent="0.25">
      <c r="A3" s="28" t="s">
        <v>152</v>
      </c>
      <c r="B3" s="19" t="s">
        <v>153</v>
      </c>
      <c r="C3" s="42">
        <f>120/12</f>
        <v>10</v>
      </c>
      <c r="D3" s="18" t="s">
        <v>28</v>
      </c>
      <c r="F3" s="22"/>
      <c r="G3" s="3"/>
      <c r="H3" s="3"/>
      <c r="I3" s="22"/>
      <c r="J3" s="3"/>
    </row>
    <row r="4" spans="1:10" x14ac:dyDescent="0.25">
      <c r="A4" s="29" t="s">
        <v>154</v>
      </c>
      <c r="B4" s="1" t="s">
        <v>153</v>
      </c>
      <c r="C4" s="43">
        <f>120/12</f>
        <v>10</v>
      </c>
      <c r="D4" s="2" t="s">
        <v>28</v>
      </c>
      <c r="F4" s="22"/>
      <c r="G4" s="3"/>
      <c r="H4" s="3"/>
      <c r="I4" s="22"/>
      <c r="J4" s="3"/>
    </row>
    <row r="5" spans="1:10" x14ac:dyDescent="0.25">
      <c r="A5" s="30" t="s">
        <v>26</v>
      </c>
      <c r="B5" s="5" t="s">
        <v>27</v>
      </c>
      <c r="C5" s="43">
        <v>12.5</v>
      </c>
      <c r="D5" s="4" t="s">
        <v>28</v>
      </c>
      <c r="F5" s="22"/>
      <c r="G5" s="3"/>
      <c r="H5" s="3"/>
      <c r="I5" s="22"/>
      <c r="J5" s="3"/>
    </row>
    <row r="6" spans="1:10" x14ac:dyDescent="0.25">
      <c r="A6" s="30" t="s">
        <v>155</v>
      </c>
      <c r="B6" s="5" t="s">
        <v>31</v>
      </c>
      <c r="C6" s="43">
        <f>120/12</f>
        <v>10</v>
      </c>
      <c r="D6" s="4" t="s">
        <v>28</v>
      </c>
      <c r="F6" s="22"/>
      <c r="G6" s="3"/>
      <c r="H6" s="3"/>
      <c r="I6" s="22"/>
      <c r="J6" s="3"/>
    </row>
    <row r="7" spans="1:10" x14ac:dyDescent="0.25">
      <c r="A7" s="30" t="s">
        <v>156</v>
      </c>
      <c r="B7" s="5" t="s">
        <v>29</v>
      </c>
      <c r="C7" s="43">
        <f>120/12</f>
        <v>10</v>
      </c>
      <c r="D7" s="4" t="s">
        <v>28</v>
      </c>
      <c r="F7" s="22"/>
      <c r="G7" s="3"/>
      <c r="H7" s="3"/>
      <c r="I7" s="22"/>
      <c r="J7" s="3"/>
    </row>
    <row r="8" spans="1:10" x14ac:dyDescent="0.25">
      <c r="A8" s="30" t="s">
        <v>30</v>
      </c>
      <c r="B8" s="5" t="s">
        <v>31</v>
      </c>
      <c r="C8" s="43">
        <f>120/12</f>
        <v>10</v>
      </c>
      <c r="D8" s="4" t="s">
        <v>28</v>
      </c>
      <c r="F8" s="22"/>
      <c r="G8" s="3"/>
      <c r="H8" s="3"/>
      <c r="I8" s="22"/>
      <c r="J8" s="3"/>
    </row>
    <row r="9" spans="1:10" x14ac:dyDescent="0.25">
      <c r="A9" s="29" t="s">
        <v>32</v>
      </c>
      <c r="B9" s="1" t="s">
        <v>33</v>
      </c>
      <c r="C9" s="43">
        <v>1</v>
      </c>
      <c r="D9" s="2" t="s">
        <v>28</v>
      </c>
      <c r="F9" s="22"/>
      <c r="G9" s="3"/>
      <c r="H9" s="3"/>
      <c r="I9" s="22"/>
      <c r="J9" s="3"/>
    </row>
    <row r="10" spans="1:10" x14ac:dyDescent="0.25">
      <c r="A10" s="30" t="s">
        <v>94</v>
      </c>
      <c r="B10" s="5" t="s">
        <v>33</v>
      </c>
      <c r="C10" s="43">
        <v>7</v>
      </c>
      <c r="D10" s="4" t="s">
        <v>28</v>
      </c>
      <c r="F10" s="22"/>
      <c r="G10" s="3"/>
      <c r="H10" s="3"/>
      <c r="I10" s="22"/>
      <c r="J10" s="3"/>
    </row>
    <row r="11" spans="1:10" x14ac:dyDescent="0.25">
      <c r="A11" s="29" t="s">
        <v>157</v>
      </c>
      <c r="B11" s="1" t="s">
        <v>33</v>
      </c>
      <c r="C11" s="43">
        <v>2</v>
      </c>
      <c r="D11" s="2" t="s">
        <v>28</v>
      </c>
      <c r="F11" s="22"/>
      <c r="G11" s="3"/>
      <c r="H11" s="3"/>
      <c r="I11" s="22"/>
      <c r="J11" s="3"/>
    </row>
    <row r="12" spans="1:10" x14ac:dyDescent="0.25">
      <c r="A12" s="29" t="s">
        <v>158</v>
      </c>
      <c r="B12" s="1" t="s">
        <v>159</v>
      </c>
      <c r="C12" s="43">
        <f>30/12</f>
        <v>2.5</v>
      </c>
      <c r="D12" s="2" t="s">
        <v>28</v>
      </c>
      <c r="F12" s="22"/>
      <c r="G12" s="3"/>
      <c r="H12" s="3"/>
      <c r="I12" s="22"/>
      <c r="J12" s="3"/>
    </row>
    <row r="13" spans="1:10" x14ac:dyDescent="0.25">
      <c r="A13" s="29" t="s">
        <v>160</v>
      </c>
      <c r="B13" s="1" t="s">
        <v>161</v>
      </c>
      <c r="C13" s="43">
        <v>60</v>
      </c>
      <c r="D13" s="2" t="s">
        <v>28</v>
      </c>
      <c r="F13" s="22"/>
      <c r="G13" s="3"/>
      <c r="H13" s="3"/>
      <c r="I13" s="22"/>
      <c r="J13" s="3"/>
    </row>
    <row r="14" spans="1:10" x14ac:dyDescent="0.25">
      <c r="A14" s="30" t="s">
        <v>162</v>
      </c>
      <c r="B14" s="5" t="s">
        <v>33</v>
      </c>
      <c r="C14" s="43">
        <f>72/12</f>
        <v>6</v>
      </c>
      <c r="D14" s="4" t="s">
        <v>28</v>
      </c>
      <c r="F14" s="22"/>
      <c r="G14" s="3"/>
      <c r="H14" s="3"/>
      <c r="I14" s="22"/>
      <c r="J14" s="3"/>
    </row>
    <row r="15" spans="1:10" x14ac:dyDescent="0.25">
      <c r="A15" s="29" t="s">
        <v>163</v>
      </c>
      <c r="B15" s="1" t="s">
        <v>164</v>
      </c>
      <c r="C15" s="43">
        <v>16</v>
      </c>
      <c r="D15" s="2" t="s">
        <v>28</v>
      </c>
      <c r="F15" s="22"/>
      <c r="G15" s="3"/>
      <c r="H15" s="3"/>
      <c r="I15" s="22"/>
      <c r="J15" s="3"/>
    </row>
    <row r="16" spans="1:10" x14ac:dyDescent="0.25">
      <c r="A16" s="29" t="s">
        <v>97</v>
      </c>
      <c r="B16" s="1" t="s">
        <v>33</v>
      </c>
      <c r="C16" s="43">
        <f>24/12</f>
        <v>2</v>
      </c>
      <c r="D16" s="2" t="s">
        <v>28</v>
      </c>
      <c r="F16" s="22"/>
      <c r="G16" s="3"/>
      <c r="H16" s="3"/>
      <c r="I16" s="22"/>
      <c r="J16" s="3"/>
    </row>
    <row r="17" spans="1:10" x14ac:dyDescent="0.25">
      <c r="A17" s="29" t="s">
        <v>165</v>
      </c>
      <c r="B17" s="1" t="s">
        <v>166</v>
      </c>
      <c r="C17" s="43">
        <f>60/12</f>
        <v>5</v>
      </c>
      <c r="D17" s="2" t="s">
        <v>28</v>
      </c>
      <c r="F17" s="22"/>
      <c r="G17" s="3"/>
      <c r="H17" s="3"/>
      <c r="I17" s="22"/>
      <c r="J17" s="3"/>
    </row>
    <row r="18" spans="1:10" x14ac:dyDescent="0.25">
      <c r="A18" s="29" t="s">
        <v>167</v>
      </c>
      <c r="B18" s="1" t="s">
        <v>83</v>
      </c>
      <c r="C18" s="43">
        <v>0.5</v>
      </c>
      <c r="D18" s="2" t="s">
        <v>28</v>
      </c>
      <c r="F18" s="22"/>
      <c r="G18" s="3"/>
      <c r="H18" s="3"/>
      <c r="I18" s="22"/>
      <c r="J18" s="3"/>
    </row>
    <row r="19" spans="1:10" x14ac:dyDescent="0.25">
      <c r="A19" s="29" t="s">
        <v>109</v>
      </c>
      <c r="B19" s="1" t="s">
        <v>135</v>
      </c>
      <c r="C19" s="43">
        <v>0.5</v>
      </c>
      <c r="D19" s="2" t="s">
        <v>28</v>
      </c>
      <c r="F19" s="22"/>
      <c r="G19" s="3"/>
      <c r="H19" s="3"/>
      <c r="I19" s="22"/>
      <c r="J19" s="3"/>
    </row>
    <row r="20" spans="1:10" x14ac:dyDescent="0.25">
      <c r="A20" s="29" t="s">
        <v>168</v>
      </c>
      <c r="B20" s="1" t="s">
        <v>34</v>
      </c>
      <c r="C20" s="43">
        <f>30/12</f>
        <v>2.5</v>
      </c>
      <c r="D20" s="2" t="s">
        <v>28</v>
      </c>
      <c r="F20" s="22"/>
      <c r="G20" s="3"/>
      <c r="H20" s="3"/>
      <c r="I20" s="22"/>
      <c r="J20" s="3"/>
    </row>
    <row r="21" spans="1:10" x14ac:dyDescent="0.25">
      <c r="A21" s="29" t="s">
        <v>169</v>
      </c>
      <c r="B21" s="1" t="s">
        <v>31</v>
      </c>
      <c r="C21" s="43">
        <v>1.5</v>
      </c>
      <c r="D21" s="2" t="s">
        <v>28</v>
      </c>
      <c r="F21" s="22"/>
      <c r="G21" s="3"/>
      <c r="H21" s="3"/>
      <c r="I21" s="22"/>
      <c r="J21" s="3"/>
    </row>
    <row r="22" spans="1:10" x14ac:dyDescent="0.25">
      <c r="A22" s="29" t="s">
        <v>170</v>
      </c>
      <c r="B22" s="1" t="s">
        <v>135</v>
      </c>
      <c r="C22" s="43">
        <f>60/12</f>
        <v>5</v>
      </c>
      <c r="D22" s="2" t="s">
        <v>28</v>
      </c>
      <c r="F22" s="22"/>
      <c r="G22" s="3"/>
      <c r="H22" s="3"/>
      <c r="I22" s="22"/>
      <c r="J22" s="3"/>
    </row>
    <row r="23" spans="1:10" x14ac:dyDescent="0.25">
      <c r="A23" s="29" t="s">
        <v>171</v>
      </c>
      <c r="B23" s="1" t="s">
        <v>27</v>
      </c>
      <c r="C23" s="43">
        <v>6</v>
      </c>
      <c r="D23" s="2" t="s">
        <v>28</v>
      </c>
      <c r="F23" s="22"/>
      <c r="G23" s="3"/>
      <c r="H23" s="3"/>
      <c r="I23" s="22"/>
      <c r="J23" s="3"/>
    </row>
    <row r="24" spans="1:10" x14ac:dyDescent="0.25">
      <c r="A24" s="29" t="s">
        <v>36</v>
      </c>
      <c r="B24" s="1" t="s">
        <v>27</v>
      </c>
      <c r="C24" s="43">
        <v>6</v>
      </c>
      <c r="D24" s="2" t="s">
        <v>28</v>
      </c>
      <c r="F24" s="22"/>
      <c r="G24" s="3"/>
      <c r="H24" s="3"/>
      <c r="I24" s="22"/>
      <c r="J24" s="3"/>
    </row>
    <row r="25" spans="1:10" x14ac:dyDescent="0.25">
      <c r="A25" s="29" t="s">
        <v>172</v>
      </c>
      <c r="B25" s="1" t="s">
        <v>27</v>
      </c>
      <c r="C25" s="43">
        <v>4</v>
      </c>
      <c r="D25" s="2" t="s">
        <v>28</v>
      </c>
      <c r="F25" s="22"/>
      <c r="G25" s="3"/>
      <c r="H25" s="3"/>
      <c r="I25" s="22"/>
      <c r="J25" s="3"/>
    </row>
    <row r="26" spans="1:10" x14ac:dyDescent="0.25">
      <c r="A26" s="29" t="s">
        <v>173</v>
      </c>
      <c r="B26" s="1" t="s">
        <v>35</v>
      </c>
      <c r="C26" s="43">
        <f>240/12</f>
        <v>20</v>
      </c>
      <c r="D26" s="2" t="s">
        <v>28</v>
      </c>
      <c r="F26" s="22"/>
      <c r="G26" s="3"/>
      <c r="H26" s="3"/>
      <c r="I26" s="22"/>
      <c r="J26" s="3"/>
    </row>
    <row r="27" spans="1:10" x14ac:dyDescent="0.25">
      <c r="A27" s="29" t="s">
        <v>174</v>
      </c>
      <c r="B27" s="1" t="s">
        <v>33</v>
      </c>
      <c r="C27" s="43">
        <v>20</v>
      </c>
      <c r="D27" s="2" t="s">
        <v>28</v>
      </c>
      <c r="F27" s="22"/>
      <c r="G27" s="3"/>
      <c r="H27" s="3"/>
      <c r="I27" s="22"/>
      <c r="J27" s="3"/>
    </row>
    <row r="28" spans="1:10" x14ac:dyDescent="0.25">
      <c r="A28" s="29" t="s">
        <v>175</v>
      </c>
      <c r="B28" s="1" t="s">
        <v>33</v>
      </c>
      <c r="C28" s="43">
        <v>15</v>
      </c>
      <c r="D28" s="2" t="s">
        <v>28</v>
      </c>
      <c r="F28" s="22"/>
      <c r="G28" s="3"/>
      <c r="H28" s="3"/>
      <c r="I28" s="22"/>
      <c r="J28" s="3"/>
    </row>
    <row r="29" spans="1:10" x14ac:dyDescent="0.25">
      <c r="A29" s="29" t="s">
        <v>37</v>
      </c>
      <c r="B29" s="2" t="s">
        <v>159</v>
      </c>
      <c r="C29" s="43">
        <v>0.5</v>
      </c>
      <c r="D29" s="2" t="s">
        <v>28</v>
      </c>
      <c r="F29" s="22"/>
      <c r="G29" s="3"/>
      <c r="H29" s="3"/>
      <c r="I29" s="22"/>
      <c r="J29" s="3"/>
    </row>
    <row r="30" spans="1:10" x14ac:dyDescent="0.25">
      <c r="A30" s="29" t="s">
        <v>176</v>
      </c>
      <c r="B30" s="1" t="s">
        <v>33</v>
      </c>
      <c r="C30" s="43">
        <f>30/12</f>
        <v>2.5</v>
      </c>
      <c r="D30" s="2" t="s">
        <v>28</v>
      </c>
      <c r="F30" s="22"/>
      <c r="G30" s="3"/>
      <c r="H30" s="3"/>
      <c r="I30" s="22"/>
      <c r="J30" s="3"/>
    </row>
    <row r="31" spans="1:10" x14ac:dyDescent="0.25">
      <c r="A31" s="29" t="s">
        <v>177</v>
      </c>
      <c r="B31" s="1" t="s">
        <v>33</v>
      </c>
      <c r="C31" s="43">
        <f>30/12</f>
        <v>2.5</v>
      </c>
      <c r="D31" s="2" t="s">
        <v>28</v>
      </c>
      <c r="F31" s="22"/>
      <c r="G31" s="3"/>
      <c r="H31" s="3"/>
      <c r="I31" s="22"/>
      <c r="J31" s="3"/>
    </row>
    <row r="32" spans="1:10" x14ac:dyDescent="0.25">
      <c r="A32" s="30" t="s">
        <v>178</v>
      </c>
      <c r="B32" s="5" t="s">
        <v>159</v>
      </c>
      <c r="C32" s="43">
        <f>6/12</f>
        <v>0.5</v>
      </c>
      <c r="D32" s="4" t="s">
        <v>28</v>
      </c>
      <c r="F32" s="22"/>
      <c r="G32" s="3"/>
      <c r="H32" s="3"/>
      <c r="I32" s="22"/>
      <c r="J32" s="3"/>
    </row>
    <row r="33" spans="1:10" x14ac:dyDescent="0.25">
      <c r="A33" s="29" t="s">
        <v>179</v>
      </c>
      <c r="B33" s="1" t="s">
        <v>180</v>
      </c>
      <c r="C33" s="43">
        <v>2</v>
      </c>
      <c r="D33" s="2" t="s">
        <v>28</v>
      </c>
      <c r="F33" s="22"/>
      <c r="G33" s="3"/>
      <c r="H33" s="3"/>
      <c r="I33" s="22"/>
      <c r="J33" s="3"/>
    </row>
    <row r="34" spans="1:10" x14ac:dyDescent="0.25">
      <c r="A34" s="29" t="s">
        <v>181</v>
      </c>
      <c r="B34" s="1" t="s">
        <v>27</v>
      </c>
      <c r="C34" s="43">
        <v>12</v>
      </c>
      <c r="D34" s="2" t="s">
        <v>28</v>
      </c>
      <c r="F34" s="22"/>
      <c r="G34" s="3"/>
      <c r="H34" s="3"/>
      <c r="I34" s="22"/>
      <c r="J34" s="3"/>
    </row>
    <row r="35" spans="1:10" x14ac:dyDescent="0.25">
      <c r="A35" s="29" t="s">
        <v>182</v>
      </c>
      <c r="B35" s="1" t="s">
        <v>27</v>
      </c>
      <c r="C35" s="43">
        <v>4</v>
      </c>
      <c r="D35" s="2" t="s">
        <v>28</v>
      </c>
      <c r="F35" s="22"/>
      <c r="G35" s="3"/>
      <c r="H35" s="3"/>
      <c r="I35" s="22"/>
      <c r="J35" s="3"/>
    </row>
    <row r="36" spans="1:10" x14ac:dyDescent="0.25">
      <c r="A36" s="30" t="s">
        <v>38</v>
      </c>
      <c r="B36" s="5" t="s">
        <v>33</v>
      </c>
      <c r="C36" s="43">
        <f>450/12</f>
        <v>37.5</v>
      </c>
      <c r="D36" s="4" t="s">
        <v>28</v>
      </c>
      <c r="F36" s="22"/>
      <c r="G36" s="3"/>
      <c r="H36" s="3"/>
      <c r="I36" s="22"/>
      <c r="J36" s="3"/>
    </row>
    <row r="37" spans="1:10" x14ac:dyDescent="0.25">
      <c r="A37" s="30" t="s">
        <v>39</v>
      </c>
      <c r="B37" s="5" t="s">
        <v>40</v>
      </c>
      <c r="C37" s="43">
        <f>60/12</f>
        <v>5</v>
      </c>
      <c r="D37" s="4" t="s">
        <v>28</v>
      </c>
      <c r="F37" s="22"/>
      <c r="G37" s="3"/>
      <c r="H37" s="3"/>
      <c r="I37" s="22"/>
      <c r="J37" s="3"/>
    </row>
    <row r="38" spans="1:10" x14ac:dyDescent="0.25">
      <c r="A38" s="30" t="s">
        <v>183</v>
      </c>
      <c r="B38" s="5" t="s">
        <v>41</v>
      </c>
      <c r="C38" s="43">
        <v>9</v>
      </c>
      <c r="D38" s="4" t="s">
        <v>28</v>
      </c>
      <c r="F38" s="22"/>
      <c r="G38" s="3"/>
      <c r="H38" s="3"/>
      <c r="I38" s="22"/>
      <c r="J38" s="3"/>
    </row>
    <row r="39" spans="1:10" x14ac:dyDescent="0.25">
      <c r="A39" s="30" t="s">
        <v>42</v>
      </c>
      <c r="B39" s="5" t="s">
        <v>43</v>
      </c>
      <c r="C39" s="43">
        <v>0.5</v>
      </c>
      <c r="D39" s="4" t="s">
        <v>28</v>
      </c>
      <c r="F39" s="22"/>
      <c r="G39" s="3"/>
      <c r="H39" s="3"/>
      <c r="I39" s="22"/>
      <c r="J39" s="3"/>
    </row>
    <row r="40" spans="1:10" x14ac:dyDescent="0.25">
      <c r="A40" s="29" t="s">
        <v>184</v>
      </c>
      <c r="B40" s="1" t="s">
        <v>135</v>
      </c>
      <c r="C40" s="43">
        <v>1</v>
      </c>
      <c r="D40" s="2" t="s">
        <v>28</v>
      </c>
      <c r="F40" s="22"/>
      <c r="G40" s="3"/>
      <c r="H40" s="3"/>
      <c r="I40" s="22"/>
      <c r="J40" s="3"/>
    </row>
    <row r="41" spans="1:10" x14ac:dyDescent="0.25">
      <c r="A41" s="29" t="s">
        <v>44</v>
      </c>
      <c r="B41" s="1" t="s">
        <v>135</v>
      </c>
      <c r="C41" s="43">
        <v>2</v>
      </c>
      <c r="D41" s="2" t="s">
        <v>28</v>
      </c>
      <c r="F41" s="22"/>
      <c r="G41" s="3"/>
      <c r="H41" s="3"/>
      <c r="I41" s="22"/>
      <c r="J41" s="3"/>
    </row>
    <row r="42" spans="1:10" x14ac:dyDescent="0.25">
      <c r="A42" s="29" t="s">
        <v>185</v>
      </c>
      <c r="B42" s="1" t="s">
        <v>27</v>
      </c>
      <c r="C42" s="43">
        <v>7</v>
      </c>
      <c r="D42" s="2" t="s">
        <v>28</v>
      </c>
      <c r="F42" s="22"/>
      <c r="G42" s="3"/>
      <c r="H42" s="3"/>
      <c r="I42" s="22"/>
      <c r="J42" s="3"/>
    </row>
    <row r="43" spans="1:10" x14ac:dyDescent="0.25">
      <c r="A43" s="29" t="s">
        <v>46</v>
      </c>
      <c r="B43" s="1" t="s">
        <v>186</v>
      </c>
      <c r="C43" s="43">
        <v>1.5</v>
      </c>
      <c r="D43" s="2" t="s">
        <v>28</v>
      </c>
      <c r="F43" s="22"/>
      <c r="G43" s="3"/>
      <c r="H43" s="3"/>
      <c r="I43" s="22"/>
      <c r="J43" s="3"/>
    </row>
    <row r="44" spans="1:10" x14ac:dyDescent="0.25">
      <c r="A44" s="29" t="s">
        <v>47</v>
      </c>
      <c r="B44" s="1" t="s">
        <v>159</v>
      </c>
      <c r="C44" s="43">
        <v>1</v>
      </c>
      <c r="D44" s="2" t="s">
        <v>28</v>
      </c>
      <c r="F44" s="22"/>
      <c r="G44" s="3"/>
      <c r="H44" s="3"/>
      <c r="I44" s="22"/>
      <c r="J44" s="3"/>
    </row>
    <row r="45" spans="1:10" x14ac:dyDescent="0.25">
      <c r="A45" s="29" t="s">
        <v>187</v>
      </c>
      <c r="B45" s="1" t="s">
        <v>33</v>
      </c>
      <c r="C45" s="43">
        <v>3</v>
      </c>
      <c r="D45" s="2" t="s">
        <v>28</v>
      </c>
      <c r="F45" s="22"/>
      <c r="G45" s="3"/>
      <c r="H45" s="3"/>
      <c r="I45" s="22"/>
      <c r="J45" s="3"/>
    </row>
    <row r="46" spans="1:10" x14ac:dyDescent="0.25">
      <c r="A46" s="29" t="s">
        <v>188</v>
      </c>
      <c r="B46" s="1" t="s">
        <v>159</v>
      </c>
      <c r="C46" s="43">
        <v>1.5</v>
      </c>
      <c r="D46" s="2" t="s">
        <v>28</v>
      </c>
      <c r="F46" s="22"/>
      <c r="G46" s="3"/>
      <c r="H46" s="3"/>
      <c r="I46" s="22"/>
      <c r="J46" s="3"/>
    </row>
    <row r="47" spans="1:10" x14ac:dyDescent="0.25">
      <c r="A47" s="29" t="s">
        <v>189</v>
      </c>
      <c r="B47" s="1" t="s">
        <v>68</v>
      </c>
      <c r="C47" s="43">
        <v>0.5</v>
      </c>
      <c r="D47" s="2" t="s">
        <v>28</v>
      </c>
      <c r="F47" s="22"/>
      <c r="G47" s="3"/>
      <c r="H47" s="3"/>
      <c r="I47" s="22"/>
      <c r="J47" s="3"/>
    </row>
    <row r="48" spans="1:10" x14ac:dyDescent="0.25">
      <c r="A48" s="30" t="s">
        <v>48</v>
      </c>
      <c r="B48" s="5" t="s">
        <v>135</v>
      </c>
      <c r="C48" s="43">
        <v>0.5</v>
      </c>
      <c r="D48" s="4" t="s">
        <v>28</v>
      </c>
      <c r="F48" s="22"/>
      <c r="G48" s="3"/>
      <c r="H48" s="3"/>
      <c r="I48" s="22"/>
      <c r="J48" s="3"/>
    </row>
    <row r="49" spans="1:10" x14ac:dyDescent="0.25">
      <c r="A49" s="30" t="s">
        <v>49</v>
      </c>
      <c r="B49" s="5" t="s">
        <v>33</v>
      </c>
      <c r="C49" s="43">
        <v>0.5</v>
      </c>
      <c r="D49" s="4" t="s">
        <v>28</v>
      </c>
      <c r="F49" s="22"/>
      <c r="G49" s="3"/>
      <c r="H49" s="3"/>
      <c r="I49" s="22"/>
      <c r="J49" s="3"/>
    </row>
    <row r="50" spans="1:10" x14ac:dyDescent="0.25">
      <c r="A50" s="29" t="s">
        <v>190</v>
      </c>
      <c r="B50" s="1" t="s">
        <v>33</v>
      </c>
      <c r="C50" s="43">
        <f>24/12</f>
        <v>2</v>
      </c>
      <c r="D50" s="2" t="s">
        <v>28</v>
      </c>
      <c r="F50" s="22"/>
      <c r="G50" s="3"/>
      <c r="H50" s="3"/>
      <c r="I50" s="22"/>
      <c r="J50" s="3"/>
    </row>
    <row r="51" spans="1:10" x14ac:dyDescent="0.25">
      <c r="A51" s="30" t="s">
        <v>50</v>
      </c>
      <c r="B51" s="5" t="s">
        <v>51</v>
      </c>
      <c r="C51" s="43">
        <v>30</v>
      </c>
      <c r="D51" s="4" t="s">
        <v>28</v>
      </c>
      <c r="F51" s="22"/>
      <c r="G51" s="3"/>
      <c r="H51" s="3"/>
      <c r="I51" s="22"/>
      <c r="J51" s="3"/>
    </row>
    <row r="52" spans="1:10" x14ac:dyDescent="0.25">
      <c r="A52" s="29" t="s">
        <v>191</v>
      </c>
      <c r="B52" s="1" t="s">
        <v>33</v>
      </c>
      <c r="C52" s="43">
        <v>8</v>
      </c>
      <c r="D52" s="2" t="s">
        <v>28</v>
      </c>
      <c r="F52" s="22"/>
      <c r="G52" s="3"/>
      <c r="H52" s="3"/>
      <c r="I52" s="22"/>
      <c r="J52" s="3"/>
    </row>
    <row r="53" spans="1:10" x14ac:dyDescent="0.25">
      <c r="A53" s="29" t="s">
        <v>192</v>
      </c>
      <c r="B53" s="1" t="s">
        <v>68</v>
      </c>
      <c r="C53" s="43">
        <v>1</v>
      </c>
      <c r="D53" s="2" t="s">
        <v>28</v>
      </c>
      <c r="F53" s="22"/>
      <c r="G53" s="3"/>
      <c r="H53" s="3"/>
      <c r="I53" s="22"/>
      <c r="J53" s="3"/>
    </row>
    <row r="54" spans="1:10" x14ac:dyDescent="0.25">
      <c r="A54" s="29" t="s">
        <v>193</v>
      </c>
      <c r="B54" s="1" t="s">
        <v>33</v>
      </c>
      <c r="C54" s="43">
        <f>24/2</f>
        <v>12</v>
      </c>
      <c r="D54" s="2" t="s">
        <v>28</v>
      </c>
      <c r="F54" s="22"/>
      <c r="G54" s="3"/>
      <c r="H54" s="3"/>
      <c r="I54" s="22"/>
      <c r="J54" s="3"/>
    </row>
    <row r="55" spans="1:10" x14ac:dyDescent="0.25">
      <c r="A55" s="29" t="s">
        <v>194</v>
      </c>
      <c r="B55" s="1" t="s">
        <v>33</v>
      </c>
      <c r="C55" s="43">
        <f>24/12</f>
        <v>2</v>
      </c>
      <c r="D55" s="2" t="s">
        <v>28</v>
      </c>
      <c r="F55" s="22"/>
      <c r="G55" s="3"/>
      <c r="H55" s="3"/>
      <c r="I55" s="22"/>
      <c r="J55" s="3"/>
    </row>
    <row r="56" spans="1:10" x14ac:dyDescent="0.25">
      <c r="A56" s="29" t="s">
        <v>195</v>
      </c>
      <c r="B56" s="1" t="s">
        <v>33</v>
      </c>
      <c r="C56" s="43">
        <f>36/12</f>
        <v>3</v>
      </c>
      <c r="D56" s="2" t="s">
        <v>28</v>
      </c>
      <c r="F56" s="22"/>
      <c r="G56" s="3"/>
      <c r="H56" s="3"/>
      <c r="I56" s="22"/>
      <c r="J56" s="3"/>
    </row>
    <row r="57" spans="1:10" x14ac:dyDescent="0.25">
      <c r="A57" s="29" t="s">
        <v>196</v>
      </c>
      <c r="B57" s="1" t="s">
        <v>33</v>
      </c>
      <c r="C57" s="43">
        <f>36/12</f>
        <v>3</v>
      </c>
      <c r="D57" s="2" t="s">
        <v>28</v>
      </c>
      <c r="F57" s="22"/>
      <c r="G57" s="3"/>
      <c r="H57" s="3"/>
      <c r="I57" s="22"/>
      <c r="J57" s="3"/>
    </row>
    <row r="58" spans="1:10" x14ac:dyDescent="0.25">
      <c r="A58" s="30" t="s">
        <v>52</v>
      </c>
      <c r="B58" s="5" t="s">
        <v>135</v>
      </c>
      <c r="C58" s="43">
        <v>1</v>
      </c>
      <c r="D58" s="4" t="s">
        <v>28</v>
      </c>
      <c r="F58" s="22"/>
      <c r="G58" s="3"/>
      <c r="H58" s="3"/>
      <c r="I58" s="22"/>
      <c r="J58" s="3"/>
    </row>
    <row r="59" spans="1:10" x14ac:dyDescent="0.25">
      <c r="A59" s="29" t="s">
        <v>197</v>
      </c>
      <c r="B59" s="1" t="s">
        <v>135</v>
      </c>
      <c r="C59" s="43">
        <v>20</v>
      </c>
      <c r="D59" s="2" t="s">
        <v>28</v>
      </c>
      <c r="F59" s="22"/>
      <c r="G59" s="3"/>
      <c r="H59" s="3"/>
      <c r="I59" s="22"/>
      <c r="J59" s="3"/>
    </row>
    <row r="60" spans="1:10" x14ac:dyDescent="0.25">
      <c r="A60" s="29" t="s">
        <v>198</v>
      </c>
      <c r="B60" s="1" t="s">
        <v>33</v>
      </c>
      <c r="C60" s="43">
        <f>15/12</f>
        <v>1.25</v>
      </c>
      <c r="D60" s="2" t="s">
        <v>28</v>
      </c>
      <c r="F60" s="22"/>
      <c r="G60" s="3"/>
      <c r="H60" s="3"/>
      <c r="I60" s="22"/>
      <c r="J60" s="3"/>
    </row>
    <row r="61" spans="1:10" x14ac:dyDescent="0.25">
      <c r="A61" s="29" t="s">
        <v>199</v>
      </c>
      <c r="B61" s="1" t="s">
        <v>33</v>
      </c>
      <c r="C61" s="43">
        <f>15/12</f>
        <v>1.25</v>
      </c>
      <c r="D61" s="2" t="s">
        <v>28</v>
      </c>
      <c r="F61" s="22"/>
      <c r="G61" s="3"/>
      <c r="H61" s="3"/>
      <c r="I61" s="22"/>
      <c r="J61" s="3"/>
    </row>
    <row r="62" spans="1:10" x14ac:dyDescent="0.25">
      <c r="A62" s="30" t="s">
        <v>200</v>
      </c>
      <c r="B62" s="5" t="s">
        <v>33</v>
      </c>
      <c r="C62" s="43">
        <f>15/12</f>
        <v>1.25</v>
      </c>
      <c r="D62" s="4" t="s">
        <v>28</v>
      </c>
      <c r="F62" s="22"/>
      <c r="G62" s="3"/>
      <c r="H62" s="3"/>
      <c r="I62" s="22"/>
      <c r="J62" s="3"/>
    </row>
    <row r="63" spans="1:10" x14ac:dyDescent="0.25">
      <c r="A63" s="29" t="s">
        <v>201</v>
      </c>
      <c r="B63" s="1" t="s">
        <v>202</v>
      </c>
      <c r="C63" s="43">
        <f>450/12</f>
        <v>37.5</v>
      </c>
      <c r="D63" s="2" t="s">
        <v>28</v>
      </c>
      <c r="F63" s="22"/>
      <c r="G63" s="3"/>
      <c r="H63" s="3"/>
      <c r="I63" s="22"/>
      <c r="J63" s="3"/>
    </row>
    <row r="64" spans="1:10" x14ac:dyDescent="0.25">
      <c r="A64" s="30" t="s">
        <v>53</v>
      </c>
      <c r="B64" s="5" t="s">
        <v>135</v>
      </c>
      <c r="C64" s="43">
        <v>0.5</v>
      </c>
      <c r="D64" s="4" t="s">
        <v>28</v>
      </c>
      <c r="F64" s="22"/>
      <c r="G64" s="3"/>
      <c r="H64" s="3"/>
      <c r="I64" s="22"/>
      <c r="J64" s="3"/>
    </row>
    <row r="65" spans="1:10" x14ac:dyDescent="0.25">
      <c r="A65" s="29" t="s">
        <v>203</v>
      </c>
      <c r="B65" s="1" t="s">
        <v>204</v>
      </c>
      <c r="C65" s="43">
        <v>17</v>
      </c>
      <c r="D65" s="2" t="s">
        <v>28</v>
      </c>
      <c r="F65" s="22"/>
      <c r="G65" s="3"/>
      <c r="H65" s="3"/>
      <c r="I65" s="22"/>
      <c r="J65" s="3"/>
    </row>
    <row r="66" spans="1:10" x14ac:dyDescent="0.25">
      <c r="A66" s="29" t="s">
        <v>205</v>
      </c>
      <c r="B66" s="1" t="s">
        <v>204</v>
      </c>
      <c r="C66" s="43">
        <f>120/12</f>
        <v>10</v>
      </c>
      <c r="D66" s="2" t="s">
        <v>28</v>
      </c>
      <c r="F66" s="22"/>
      <c r="G66" s="3"/>
      <c r="H66" s="3"/>
      <c r="I66" s="22"/>
      <c r="J66" s="3"/>
    </row>
    <row r="67" spans="1:10" x14ac:dyDescent="0.25">
      <c r="A67" s="29" t="s">
        <v>206</v>
      </c>
      <c r="B67" s="1" t="s">
        <v>13</v>
      </c>
      <c r="C67" s="43">
        <f>120/12</f>
        <v>10</v>
      </c>
      <c r="D67" s="2" t="s">
        <v>28</v>
      </c>
      <c r="F67" s="22"/>
      <c r="G67" s="3"/>
      <c r="H67" s="3"/>
      <c r="I67" s="22"/>
      <c r="J67" s="3"/>
    </row>
    <row r="68" spans="1:10" x14ac:dyDescent="0.25">
      <c r="A68" s="29" t="s">
        <v>54</v>
      </c>
      <c r="B68" s="1" t="s">
        <v>135</v>
      </c>
      <c r="C68" s="43">
        <f>150/12</f>
        <v>12.5</v>
      </c>
      <c r="D68" s="2" t="s">
        <v>28</v>
      </c>
      <c r="F68" s="22"/>
      <c r="G68" s="3"/>
      <c r="H68" s="3"/>
      <c r="I68" s="22"/>
      <c r="J68" s="3"/>
    </row>
    <row r="69" spans="1:10" x14ac:dyDescent="0.25">
      <c r="A69" s="29" t="s">
        <v>207</v>
      </c>
      <c r="B69" s="1" t="s">
        <v>208</v>
      </c>
      <c r="C69" s="43">
        <v>6</v>
      </c>
      <c r="D69" s="2" t="s">
        <v>28</v>
      </c>
      <c r="F69" s="22"/>
      <c r="G69" s="3"/>
      <c r="H69" s="3"/>
      <c r="I69" s="22"/>
      <c r="J69" s="3"/>
    </row>
    <row r="70" spans="1:10" x14ac:dyDescent="0.25">
      <c r="A70" s="29" t="s">
        <v>209</v>
      </c>
      <c r="B70" s="1" t="s">
        <v>208</v>
      </c>
      <c r="C70" s="43">
        <v>6</v>
      </c>
      <c r="D70" s="2" t="s">
        <v>28</v>
      </c>
      <c r="F70" s="22"/>
      <c r="G70" s="3"/>
      <c r="H70" s="3"/>
      <c r="I70" s="22"/>
      <c r="J70" s="3"/>
    </row>
    <row r="71" spans="1:10" x14ac:dyDescent="0.25">
      <c r="A71" s="30" t="s">
        <v>55</v>
      </c>
      <c r="B71" s="5" t="s">
        <v>135</v>
      </c>
      <c r="C71" s="43">
        <f>12/12</f>
        <v>1</v>
      </c>
      <c r="D71" s="4" t="s">
        <v>28</v>
      </c>
      <c r="F71" s="22"/>
      <c r="G71" s="3"/>
      <c r="H71" s="3"/>
      <c r="I71" s="22"/>
      <c r="J71" s="3"/>
    </row>
    <row r="72" spans="1:10" x14ac:dyDescent="0.25">
      <c r="A72" s="30" t="s">
        <v>56</v>
      </c>
      <c r="B72" s="5" t="s">
        <v>57</v>
      </c>
      <c r="C72" s="43">
        <f>3/12</f>
        <v>0.25</v>
      </c>
      <c r="D72" s="4" t="s">
        <v>28</v>
      </c>
      <c r="F72" s="22"/>
      <c r="G72" s="3"/>
      <c r="H72" s="3"/>
      <c r="I72" s="22"/>
      <c r="J72" s="3"/>
    </row>
    <row r="73" spans="1:10" x14ac:dyDescent="0.25">
      <c r="A73" s="29" t="s">
        <v>210</v>
      </c>
      <c r="B73" s="1" t="s">
        <v>135</v>
      </c>
      <c r="C73" s="43">
        <v>1.5</v>
      </c>
      <c r="D73" s="2" t="s">
        <v>28</v>
      </c>
      <c r="F73" s="22"/>
      <c r="G73" s="3"/>
      <c r="H73" s="3"/>
      <c r="I73" s="22"/>
      <c r="J73" s="3"/>
    </row>
    <row r="74" spans="1:10" x14ac:dyDescent="0.25">
      <c r="A74" s="30" t="s">
        <v>58</v>
      </c>
      <c r="B74" s="5" t="s">
        <v>33</v>
      </c>
      <c r="C74" s="43">
        <v>24</v>
      </c>
      <c r="D74" s="4" t="s">
        <v>28</v>
      </c>
      <c r="F74" s="22"/>
      <c r="G74" s="3"/>
      <c r="H74" s="3"/>
      <c r="I74" s="22"/>
      <c r="J74" s="3"/>
    </row>
    <row r="75" spans="1:10" x14ac:dyDescent="0.25">
      <c r="A75" s="30" t="s">
        <v>59</v>
      </c>
      <c r="B75" s="5" t="s">
        <v>33</v>
      </c>
      <c r="C75" s="43">
        <v>9</v>
      </c>
      <c r="D75" s="4" t="s">
        <v>28</v>
      </c>
      <c r="F75" s="22"/>
      <c r="G75" s="3"/>
      <c r="H75" s="3"/>
      <c r="I75" s="22"/>
      <c r="J75" s="3"/>
    </row>
    <row r="76" spans="1:10" x14ac:dyDescent="0.25">
      <c r="A76" s="29" t="s">
        <v>211</v>
      </c>
      <c r="B76" s="1" t="s">
        <v>33</v>
      </c>
      <c r="C76" s="43">
        <f>24/12</f>
        <v>2</v>
      </c>
      <c r="D76" s="2" t="s">
        <v>28</v>
      </c>
      <c r="F76" s="22"/>
      <c r="G76" s="3"/>
      <c r="H76" s="3"/>
      <c r="I76" s="22"/>
      <c r="J76" s="3"/>
    </row>
    <row r="77" spans="1:10" x14ac:dyDescent="0.25">
      <c r="A77" s="29" t="s">
        <v>60</v>
      </c>
      <c r="B77" s="1" t="s">
        <v>33</v>
      </c>
      <c r="C77" s="43">
        <v>7</v>
      </c>
      <c r="D77" s="2" t="s">
        <v>28</v>
      </c>
      <c r="F77" s="22"/>
      <c r="G77" s="3"/>
      <c r="H77" s="3"/>
      <c r="I77" s="22"/>
      <c r="J77" s="3"/>
    </row>
    <row r="78" spans="1:10" x14ac:dyDescent="0.25">
      <c r="A78" s="29" t="s">
        <v>212</v>
      </c>
      <c r="B78" s="1" t="s">
        <v>33</v>
      </c>
      <c r="C78" s="43">
        <f>24/12</f>
        <v>2</v>
      </c>
      <c r="D78" s="2" t="s">
        <v>28</v>
      </c>
      <c r="F78" s="22"/>
      <c r="G78" s="3"/>
      <c r="H78" s="3"/>
      <c r="I78" s="22"/>
      <c r="J78" s="3"/>
    </row>
    <row r="79" spans="1:10" x14ac:dyDescent="0.25">
      <c r="A79" s="29" t="s">
        <v>213</v>
      </c>
      <c r="B79" s="1" t="s">
        <v>33</v>
      </c>
      <c r="C79" s="43">
        <v>7</v>
      </c>
      <c r="D79" s="2" t="s">
        <v>28</v>
      </c>
      <c r="F79" s="22"/>
      <c r="G79" s="3"/>
      <c r="H79" s="3"/>
      <c r="I79" s="22"/>
      <c r="J79" s="3"/>
    </row>
    <row r="80" spans="1:10" x14ac:dyDescent="0.25">
      <c r="A80" s="29" t="s">
        <v>214</v>
      </c>
      <c r="B80" s="1" t="s">
        <v>33</v>
      </c>
      <c r="C80" s="43">
        <f>240/12</f>
        <v>20</v>
      </c>
      <c r="D80" s="2" t="s">
        <v>28</v>
      </c>
      <c r="F80" s="22"/>
      <c r="G80" s="3"/>
      <c r="H80" s="3"/>
      <c r="I80" s="22"/>
      <c r="J80" s="3"/>
    </row>
    <row r="81" spans="1:10" x14ac:dyDescent="0.25">
      <c r="A81" s="29" t="s">
        <v>215</v>
      </c>
      <c r="B81" s="1" t="s">
        <v>27</v>
      </c>
      <c r="C81" s="43">
        <f>150/12</f>
        <v>12.5</v>
      </c>
      <c r="D81" s="2" t="s">
        <v>28</v>
      </c>
      <c r="F81" s="22"/>
      <c r="G81" s="3"/>
      <c r="H81" s="3"/>
      <c r="I81" s="22"/>
      <c r="J81" s="3"/>
    </row>
    <row r="82" spans="1:10" x14ac:dyDescent="0.25">
      <c r="A82" s="30" t="s">
        <v>216</v>
      </c>
      <c r="B82" s="5" t="s">
        <v>135</v>
      </c>
      <c r="C82" s="43">
        <v>7</v>
      </c>
      <c r="D82" s="4" t="s">
        <v>28</v>
      </c>
      <c r="F82" s="22"/>
      <c r="G82" s="3"/>
      <c r="H82" s="3"/>
      <c r="I82" s="22"/>
      <c r="J82" s="3"/>
    </row>
    <row r="83" spans="1:10" x14ac:dyDescent="0.25">
      <c r="A83" s="30" t="s">
        <v>217</v>
      </c>
      <c r="B83" s="5" t="s">
        <v>135</v>
      </c>
      <c r="C83" s="43">
        <v>8</v>
      </c>
      <c r="D83" s="4" t="s">
        <v>28</v>
      </c>
      <c r="F83" s="22"/>
      <c r="G83" s="3"/>
      <c r="H83" s="3"/>
      <c r="I83" s="22"/>
      <c r="J83" s="3"/>
    </row>
    <row r="84" spans="1:10" x14ac:dyDescent="0.25">
      <c r="A84" s="30" t="s">
        <v>61</v>
      </c>
      <c r="B84" s="5" t="s">
        <v>33</v>
      </c>
      <c r="C84" s="43">
        <v>9</v>
      </c>
      <c r="D84" s="4" t="s">
        <v>28</v>
      </c>
      <c r="F84" s="22"/>
      <c r="G84" s="3"/>
      <c r="H84" s="3"/>
      <c r="I84" s="22"/>
      <c r="J84" s="3"/>
    </row>
    <row r="85" spans="1:10" x14ac:dyDescent="0.25">
      <c r="A85" s="30" t="s">
        <v>218</v>
      </c>
      <c r="B85" s="5" t="s">
        <v>33</v>
      </c>
      <c r="C85" s="43">
        <f>180/12</f>
        <v>15</v>
      </c>
      <c r="D85" s="4" t="s">
        <v>28</v>
      </c>
      <c r="F85" s="22"/>
      <c r="G85" s="3"/>
      <c r="H85" s="3"/>
      <c r="I85" s="22"/>
      <c r="J85" s="3"/>
    </row>
    <row r="86" spans="1:10" x14ac:dyDescent="0.25">
      <c r="A86" s="30" t="s">
        <v>62</v>
      </c>
      <c r="B86" s="5" t="s">
        <v>33</v>
      </c>
      <c r="C86" s="43">
        <v>0.5</v>
      </c>
      <c r="D86" s="4" t="s">
        <v>28</v>
      </c>
      <c r="F86" s="22"/>
      <c r="G86" s="3"/>
      <c r="H86" s="3"/>
      <c r="I86" s="22"/>
      <c r="J86" s="3"/>
    </row>
    <row r="87" spans="1:10" x14ac:dyDescent="0.25">
      <c r="A87" s="30" t="s">
        <v>63</v>
      </c>
      <c r="B87" s="5" t="s">
        <v>33</v>
      </c>
      <c r="C87" s="43">
        <f>48/12</f>
        <v>4</v>
      </c>
      <c r="D87" s="4" t="s">
        <v>28</v>
      </c>
      <c r="F87" s="22"/>
      <c r="G87" s="3"/>
      <c r="H87" s="3"/>
      <c r="I87" s="22"/>
      <c r="J87" s="3"/>
    </row>
    <row r="88" spans="1:10" x14ac:dyDescent="0.25">
      <c r="A88" s="30" t="s">
        <v>219</v>
      </c>
      <c r="B88" s="5" t="s">
        <v>33</v>
      </c>
      <c r="C88" s="43">
        <f>48/2</f>
        <v>24</v>
      </c>
      <c r="D88" s="4" t="s">
        <v>28</v>
      </c>
      <c r="F88" s="22"/>
      <c r="G88" s="3"/>
      <c r="H88" s="3"/>
      <c r="I88" s="22"/>
      <c r="J88" s="3"/>
    </row>
    <row r="89" spans="1:10" x14ac:dyDescent="0.25">
      <c r="A89" s="30" t="s">
        <v>64</v>
      </c>
      <c r="B89" s="5" t="s">
        <v>33</v>
      </c>
      <c r="C89" s="43">
        <v>0.5</v>
      </c>
      <c r="D89" s="4" t="s">
        <v>28</v>
      </c>
      <c r="F89" s="22"/>
      <c r="G89" s="3"/>
      <c r="H89" s="3"/>
      <c r="I89" s="22"/>
      <c r="J89" s="3"/>
    </row>
    <row r="90" spans="1:10" x14ac:dyDescent="0.25">
      <c r="A90" s="30" t="s">
        <v>65</v>
      </c>
      <c r="B90" s="5" t="s">
        <v>159</v>
      </c>
      <c r="C90" s="43">
        <v>1</v>
      </c>
      <c r="D90" s="4" t="s">
        <v>28</v>
      </c>
      <c r="F90" s="22"/>
      <c r="G90" s="3"/>
      <c r="H90" s="3"/>
      <c r="I90" s="22"/>
      <c r="J90" s="3"/>
    </row>
    <row r="91" spans="1:10" x14ac:dyDescent="0.25">
      <c r="A91" s="29" t="s">
        <v>220</v>
      </c>
      <c r="B91" s="1" t="s">
        <v>159</v>
      </c>
      <c r="C91" s="43">
        <f>150/12</f>
        <v>12.5</v>
      </c>
      <c r="D91" s="2" t="s">
        <v>28</v>
      </c>
      <c r="F91" s="22"/>
      <c r="G91" s="3"/>
      <c r="H91" s="3"/>
      <c r="I91" s="22"/>
      <c r="J91" s="3"/>
    </row>
    <row r="92" spans="1:10" x14ac:dyDescent="0.25">
      <c r="A92" s="29" t="s">
        <v>221</v>
      </c>
      <c r="B92" s="1" t="s">
        <v>222</v>
      </c>
      <c r="C92" s="43">
        <f>150/12</f>
        <v>12.5</v>
      </c>
      <c r="D92" s="2" t="s">
        <v>28</v>
      </c>
      <c r="F92" s="22"/>
      <c r="G92" s="3"/>
      <c r="H92" s="3"/>
      <c r="I92" s="22"/>
      <c r="J92" s="3"/>
    </row>
    <row r="93" spans="1:10" x14ac:dyDescent="0.25">
      <c r="A93" s="29" t="s">
        <v>223</v>
      </c>
      <c r="B93" s="1" t="s">
        <v>159</v>
      </c>
      <c r="C93" s="43">
        <f>150/12</f>
        <v>12.5</v>
      </c>
      <c r="D93" s="2" t="s">
        <v>28</v>
      </c>
      <c r="F93" s="22"/>
      <c r="G93" s="3"/>
      <c r="H93" s="3"/>
      <c r="I93" s="22"/>
      <c r="J93" s="3"/>
    </row>
    <row r="94" spans="1:10" x14ac:dyDescent="0.25">
      <c r="A94" s="29" t="s">
        <v>224</v>
      </c>
      <c r="B94" s="1" t="s">
        <v>225</v>
      </c>
      <c r="C94" s="43">
        <v>0.5</v>
      </c>
      <c r="D94" s="2" t="s">
        <v>28</v>
      </c>
      <c r="F94" s="22"/>
      <c r="G94" s="3"/>
      <c r="H94" s="3"/>
      <c r="I94" s="22"/>
      <c r="J94" s="3"/>
    </row>
    <row r="95" spans="1:10" x14ac:dyDescent="0.25">
      <c r="A95" s="29" t="s">
        <v>226</v>
      </c>
      <c r="B95" s="1" t="s">
        <v>159</v>
      </c>
      <c r="C95" s="43">
        <v>2</v>
      </c>
      <c r="D95" s="2" t="s">
        <v>28</v>
      </c>
      <c r="F95" s="22"/>
      <c r="G95" s="3"/>
      <c r="H95" s="3"/>
      <c r="I95" s="22"/>
      <c r="J95" s="3"/>
    </row>
    <row r="96" spans="1:10" x14ac:dyDescent="0.25">
      <c r="A96" s="29" t="s">
        <v>227</v>
      </c>
      <c r="B96" s="1" t="s">
        <v>135</v>
      </c>
      <c r="C96" s="43">
        <v>5</v>
      </c>
      <c r="D96" s="2" t="s">
        <v>28</v>
      </c>
      <c r="F96" s="22"/>
      <c r="G96" s="3"/>
      <c r="H96" s="3"/>
      <c r="I96" s="22"/>
      <c r="J96" s="3"/>
    </row>
    <row r="97" spans="1:10" x14ac:dyDescent="0.25">
      <c r="A97" s="30" t="s">
        <v>66</v>
      </c>
      <c r="B97" s="5" t="s">
        <v>228</v>
      </c>
      <c r="C97" s="43">
        <v>17</v>
      </c>
      <c r="D97" s="4" t="s">
        <v>28</v>
      </c>
      <c r="F97" s="22"/>
      <c r="G97" s="3"/>
      <c r="H97" s="3"/>
      <c r="I97" s="22"/>
      <c r="J97" s="3"/>
    </row>
    <row r="98" spans="1:10" x14ac:dyDescent="0.25">
      <c r="A98" s="30" t="s">
        <v>229</v>
      </c>
      <c r="B98" s="5" t="s">
        <v>230</v>
      </c>
      <c r="C98" s="43">
        <v>17</v>
      </c>
      <c r="D98" s="4" t="s">
        <v>28</v>
      </c>
      <c r="F98" s="22"/>
      <c r="G98" s="3"/>
      <c r="H98" s="3"/>
      <c r="I98" s="22"/>
      <c r="J98" s="3"/>
    </row>
    <row r="99" spans="1:10" x14ac:dyDescent="0.25">
      <c r="A99" s="29" t="s">
        <v>231</v>
      </c>
      <c r="B99" s="1" t="s">
        <v>159</v>
      </c>
      <c r="C99" s="43">
        <v>2</v>
      </c>
      <c r="D99" s="2" t="s">
        <v>28</v>
      </c>
      <c r="F99" s="22"/>
      <c r="G99" s="3"/>
      <c r="H99" s="3"/>
      <c r="I99" s="22"/>
      <c r="J99" s="3"/>
    </row>
    <row r="100" spans="1:10" x14ac:dyDescent="0.25">
      <c r="A100" s="29" t="s">
        <v>232</v>
      </c>
      <c r="B100" s="1" t="s">
        <v>159</v>
      </c>
      <c r="C100" s="43">
        <v>2</v>
      </c>
      <c r="D100" s="2" t="s">
        <v>28</v>
      </c>
      <c r="F100" s="22"/>
      <c r="G100" s="3"/>
      <c r="H100" s="3"/>
      <c r="I100" s="22"/>
      <c r="J100" s="3"/>
    </row>
    <row r="101" spans="1:10" x14ac:dyDescent="0.25">
      <c r="A101" s="29" t="s">
        <v>67</v>
      </c>
      <c r="B101" s="1" t="s">
        <v>159</v>
      </c>
      <c r="C101" s="43">
        <v>1</v>
      </c>
      <c r="D101" s="2" t="s">
        <v>28</v>
      </c>
      <c r="F101" s="22"/>
      <c r="G101" s="3"/>
      <c r="H101" s="3"/>
      <c r="I101" s="22"/>
      <c r="J101" s="3"/>
    </row>
    <row r="102" spans="1:10" x14ac:dyDescent="0.25">
      <c r="A102" s="29" t="s">
        <v>233</v>
      </c>
      <c r="B102" s="1" t="s">
        <v>45</v>
      </c>
      <c r="C102" s="43">
        <f>12/12</f>
        <v>1</v>
      </c>
      <c r="D102" s="2" t="s">
        <v>28</v>
      </c>
      <c r="F102" s="22"/>
      <c r="G102" s="3"/>
      <c r="H102" s="3"/>
      <c r="I102" s="22"/>
      <c r="J102" s="3"/>
    </row>
    <row r="103" spans="1:10" x14ac:dyDescent="0.25">
      <c r="A103" s="29" t="s">
        <v>234</v>
      </c>
      <c r="B103" s="1" t="s">
        <v>235</v>
      </c>
      <c r="C103" s="43">
        <f>120/12</f>
        <v>10</v>
      </c>
      <c r="D103" s="2" t="s">
        <v>28</v>
      </c>
      <c r="F103" s="22"/>
      <c r="G103" s="3"/>
      <c r="H103" s="3"/>
      <c r="I103" s="22"/>
      <c r="J103" s="3"/>
    </row>
    <row r="104" spans="1:10" x14ac:dyDescent="0.25">
      <c r="A104" s="29" t="s">
        <v>236</v>
      </c>
      <c r="B104" s="1" t="s">
        <v>237</v>
      </c>
      <c r="C104" s="43">
        <v>9</v>
      </c>
      <c r="D104" s="2" t="s">
        <v>28</v>
      </c>
      <c r="F104" s="22"/>
      <c r="G104" s="3"/>
      <c r="H104" s="3"/>
      <c r="I104" s="22"/>
      <c r="J104" s="3"/>
    </row>
    <row r="105" spans="1:10" x14ac:dyDescent="0.25">
      <c r="A105" s="29" t="s">
        <v>238</v>
      </c>
      <c r="B105" s="1" t="s">
        <v>239</v>
      </c>
      <c r="C105" s="43">
        <v>1.5</v>
      </c>
      <c r="D105" s="2" t="s">
        <v>28</v>
      </c>
      <c r="F105" s="22"/>
      <c r="G105" s="3"/>
      <c r="H105" s="3"/>
      <c r="I105" s="22"/>
      <c r="J105" s="3"/>
    </row>
    <row r="106" spans="1:10" x14ac:dyDescent="0.25">
      <c r="A106" s="30" t="s">
        <v>240</v>
      </c>
      <c r="B106" s="5" t="s">
        <v>33</v>
      </c>
      <c r="C106" s="43">
        <v>1.5</v>
      </c>
      <c r="D106" s="4" t="s">
        <v>28</v>
      </c>
      <c r="F106" s="22"/>
      <c r="G106" s="3"/>
      <c r="H106" s="3"/>
      <c r="I106" s="22"/>
      <c r="J106" s="3"/>
    </row>
    <row r="107" spans="1:10" x14ac:dyDescent="0.25">
      <c r="A107" s="29" t="s">
        <v>241</v>
      </c>
      <c r="B107" s="1" t="s">
        <v>33</v>
      </c>
      <c r="C107" s="43">
        <v>4</v>
      </c>
      <c r="D107" s="2" t="s">
        <v>28</v>
      </c>
      <c r="F107" s="22"/>
      <c r="G107" s="3"/>
      <c r="H107" s="3"/>
      <c r="I107" s="22"/>
      <c r="J107" s="3"/>
    </row>
    <row r="108" spans="1:10" x14ac:dyDescent="0.25">
      <c r="A108" s="29" t="s">
        <v>242</v>
      </c>
      <c r="B108" s="1" t="s">
        <v>33</v>
      </c>
      <c r="C108" s="43">
        <v>9</v>
      </c>
      <c r="D108" s="2" t="s">
        <v>28</v>
      </c>
      <c r="F108" s="22"/>
      <c r="G108" s="3"/>
      <c r="H108" s="3"/>
      <c r="I108" s="22"/>
      <c r="J108" s="3"/>
    </row>
    <row r="109" spans="1:10" x14ac:dyDescent="0.25">
      <c r="A109" s="29" t="s">
        <v>69</v>
      </c>
      <c r="B109" s="1" t="s">
        <v>33</v>
      </c>
      <c r="C109" s="43">
        <v>0.5</v>
      </c>
      <c r="D109" s="2" t="s">
        <v>28</v>
      </c>
      <c r="F109" s="22"/>
      <c r="G109" s="3"/>
      <c r="H109" s="3"/>
      <c r="I109" s="22"/>
      <c r="J109" s="3"/>
    </row>
    <row r="110" spans="1:10" x14ac:dyDescent="0.25">
      <c r="A110" s="29" t="s">
        <v>70</v>
      </c>
      <c r="B110" s="1" t="s">
        <v>33</v>
      </c>
      <c r="C110" s="43">
        <f>120/12</f>
        <v>10</v>
      </c>
      <c r="D110" s="2" t="s">
        <v>28</v>
      </c>
      <c r="F110" s="22"/>
      <c r="G110" s="3"/>
      <c r="H110" s="3"/>
      <c r="I110" s="22"/>
      <c r="J110" s="3"/>
    </row>
    <row r="111" spans="1:10" x14ac:dyDescent="0.25">
      <c r="A111" s="30" t="s">
        <v>71</v>
      </c>
      <c r="B111" s="5" t="s">
        <v>33</v>
      </c>
      <c r="C111" s="43">
        <f>480/12</f>
        <v>40</v>
      </c>
      <c r="D111" s="4" t="s">
        <v>28</v>
      </c>
      <c r="F111" s="22"/>
      <c r="G111" s="3"/>
      <c r="H111" s="3"/>
      <c r="I111" s="22"/>
      <c r="J111" s="3"/>
    </row>
    <row r="112" spans="1:10" x14ac:dyDescent="0.25">
      <c r="A112" s="29" t="s">
        <v>243</v>
      </c>
      <c r="B112" s="1" t="s">
        <v>33</v>
      </c>
      <c r="C112" s="43">
        <f>120/12</f>
        <v>10</v>
      </c>
      <c r="D112" s="2" t="s">
        <v>28</v>
      </c>
      <c r="F112" s="22"/>
      <c r="G112" s="3"/>
      <c r="H112" s="3"/>
      <c r="I112" s="22"/>
      <c r="J112" s="3"/>
    </row>
    <row r="113" spans="1:10" x14ac:dyDescent="0.25">
      <c r="A113" s="29" t="s">
        <v>244</v>
      </c>
      <c r="B113" s="1" t="s">
        <v>33</v>
      </c>
      <c r="C113" s="43">
        <v>17</v>
      </c>
      <c r="D113" s="2" t="s">
        <v>28</v>
      </c>
      <c r="F113" s="22"/>
      <c r="G113" s="3"/>
      <c r="H113" s="3"/>
      <c r="I113" s="22"/>
      <c r="J113" s="3"/>
    </row>
    <row r="114" spans="1:10" x14ac:dyDescent="0.25">
      <c r="A114" s="29" t="s">
        <v>245</v>
      </c>
      <c r="B114" s="1" t="s">
        <v>135</v>
      </c>
      <c r="C114" s="43">
        <f>48/12</f>
        <v>4</v>
      </c>
      <c r="D114" s="2" t="s">
        <v>28</v>
      </c>
      <c r="F114" s="22"/>
      <c r="G114" s="3"/>
      <c r="H114" s="3"/>
      <c r="I114" s="22"/>
      <c r="J114" s="3"/>
    </row>
    <row r="115" spans="1:10" x14ac:dyDescent="0.25">
      <c r="A115" s="29" t="s">
        <v>72</v>
      </c>
      <c r="B115" s="1" t="s">
        <v>73</v>
      </c>
      <c r="C115" s="43">
        <v>50</v>
      </c>
      <c r="D115" s="2" t="s">
        <v>28</v>
      </c>
      <c r="F115" s="22"/>
      <c r="G115" s="3"/>
      <c r="H115" s="3"/>
      <c r="I115" s="22"/>
      <c r="J115" s="3"/>
    </row>
    <row r="116" spans="1:10" x14ac:dyDescent="0.25">
      <c r="A116" s="29" t="s">
        <v>74</v>
      </c>
      <c r="B116" s="1" t="s">
        <v>43</v>
      </c>
      <c r="C116" s="43">
        <f>144/12</f>
        <v>12</v>
      </c>
      <c r="D116" s="2" t="s">
        <v>28</v>
      </c>
      <c r="F116" s="22"/>
      <c r="G116" s="3"/>
      <c r="H116" s="3"/>
      <c r="I116" s="22"/>
      <c r="J116" s="3"/>
    </row>
    <row r="117" spans="1:10" x14ac:dyDescent="0.25">
      <c r="A117" s="29" t="s">
        <v>246</v>
      </c>
      <c r="B117" s="1" t="s">
        <v>135</v>
      </c>
      <c r="C117" s="43">
        <v>4</v>
      </c>
      <c r="D117" s="2" t="s">
        <v>28</v>
      </c>
      <c r="F117" s="22"/>
      <c r="G117" s="3"/>
      <c r="H117" s="3"/>
      <c r="I117" s="22"/>
      <c r="J117" s="3"/>
    </row>
    <row r="118" spans="1:10" x14ac:dyDescent="0.25">
      <c r="A118" s="29" t="s">
        <v>75</v>
      </c>
      <c r="B118" s="1" t="s">
        <v>135</v>
      </c>
      <c r="C118" s="43">
        <f>24/12</f>
        <v>2</v>
      </c>
      <c r="D118" s="2" t="s">
        <v>28</v>
      </c>
      <c r="F118" s="22"/>
      <c r="G118" s="3"/>
      <c r="H118" s="3"/>
      <c r="I118" s="22"/>
      <c r="J118" s="3"/>
    </row>
    <row r="119" spans="1:10" x14ac:dyDescent="0.25">
      <c r="A119" s="29" t="s">
        <v>76</v>
      </c>
      <c r="B119" s="1" t="s">
        <v>135</v>
      </c>
      <c r="C119" s="43">
        <f>24/12</f>
        <v>2</v>
      </c>
      <c r="D119" s="2" t="s">
        <v>28</v>
      </c>
      <c r="F119" s="22"/>
      <c r="G119" s="3"/>
      <c r="H119" s="3"/>
      <c r="I119" s="22"/>
      <c r="J119" s="3"/>
    </row>
    <row r="120" spans="1:10" x14ac:dyDescent="0.25">
      <c r="A120" s="29" t="s">
        <v>247</v>
      </c>
      <c r="B120" s="1" t="s">
        <v>159</v>
      </c>
      <c r="C120" s="43">
        <v>1.5</v>
      </c>
      <c r="D120" s="2" t="s">
        <v>28</v>
      </c>
      <c r="F120" s="22"/>
      <c r="G120" s="3"/>
      <c r="H120" s="3"/>
      <c r="I120" s="22"/>
      <c r="J120" s="3"/>
    </row>
    <row r="121" spans="1:10" x14ac:dyDescent="0.25">
      <c r="A121" s="29" t="s">
        <v>77</v>
      </c>
      <c r="B121" s="1" t="s">
        <v>135</v>
      </c>
      <c r="C121" s="43">
        <f>120/12</f>
        <v>10</v>
      </c>
      <c r="D121" s="2" t="s">
        <v>28</v>
      </c>
      <c r="F121" s="22"/>
      <c r="G121" s="3"/>
      <c r="H121" s="3"/>
      <c r="I121" s="22"/>
      <c r="J121" s="3"/>
    </row>
    <row r="122" spans="1:10" x14ac:dyDescent="0.25">
      <c r="A122" s="29" t="s">
        <v>78</v>
      </c>
      <c r="B122" s="1" t="s">
        <v>159</v>
      </c>
      <c r="C122" s="43">
        <v>0.5</v>
      </c>
      <c r="D122" s="2" t="s">
        <v>28</v>
      </c>
      <c r="F122" s="22"/>
      <c r="G122" s="3"/>
      <c r="H122" s="3"/>
      <c r="I122" s="22"/>
      <c r="J122" s="3"/>
    </row>
    <row r="123" spans="1:10" x14ac:dyDescent="0.25">
      <c r="A123" s="29" t="s">
        <v>248</v>
      </c>
      <c r="B123" s="1" t="s">
        <v>33</v>
      </c>
      <c r="C123" s="43">
        <f>72/12</f>
        <v>6</v>
      </c>
      <c r="D123" s="2" t="s">
        <v>28</v>
      </c>
      <c r="F123" s="22"/>
      <c r="G123" s="3"/>
      <c r="H123" s="3"/>
      <c r="I123" s="22"/>
      <c r="J123" s="3"/>
    </row>
    <row r="124" spans="1:10" x14ac:dyDescent="0.25">
      <c r="A124" s="29" t="s">
        <v>79</v>
      </c>
      <c r="B124" s="1" t="s">
        <v>249</v>
      </c>
      <c r="C124" s="43">
        <v>4</v>
      </c>
      <c r="D124" s="2" t="s">
        <v>28</v>
      </c>
      <c r="F124" s="22"/>
      <c r="G124" s="3"/>
      <c r="H124" s="3"/>
      <c r="I124" s="22"/>
      <c r="J124" s="3"/>
    </row>
    <row r="125" spans="1:10" x14ac:dyDescent="0.25">
      <c r="A125" s="29" t="s">
        <v>250</v>
      </c>
      <c r="B125" s="1" t="s">
        <v>249</v>
      </c>
      <c r="C125" s="43">
        <f>15/12</f>
        <v>1.25</v>
      </c>
      <c r="D125" s="2" t="s">
        <v>28</v>
      </c>
      <c r="F125" s="22"/>
      <c r="G125" s="3"/>
      <c r="H125" s="3"/>
      <c r="I125" s="22"/>
      <c r="J125" s="3"/>
    </row>
    <row r="126" spans="1:10" x14ac:dyDescent="0.25">
      <c r="A126" s="29" t="s">
        <v>80</v>
      </c>
      <c r="B126" s="1" t="s">
        <v>135</v>
      </c>
      <c r="C126" s="43">
        <v>4</v>
      </c>
      <c r="D126" s="2" t="s">
        <v>28</v>
      </c>
      <c r="F126" s="22"/>
      <c r="G126" s="3"/>
      <c r="H126" s="3"/>
      <c r="I126" s="22"/>
      <c r="J126" s="3"/>
    </row>
    <row r="127" spans="1:10" x14ac:dyDescent="0.25">
      <c r="A127" s="29" t="s">
        <v>251</v>
      </c>
      <c r="B127" s="1" t="s">
        <v>252</v>
      </c>
      <c r="C127" s="43">
        <v>8</v>
      </c>
      <c r="D127" s="2" t="s">
        <v>28</v>
      </c>
      <c r="F127" s="22"/>
      <c r="G127" s="3"/>
      <c r="H127" s="3"/>
      <c r="I127" s="22"/>
      <c r="J127" s="3"/>
    </row>
    <row r="128" spans="1:10" x14ac:dyDescent="0.25">
      <c r="A128" s="30" t="s">
        <v>81</v>
      </c>
      <c r="B128" s="5" t="s">
        <v>33</v>
      </c>
      <c r="C128" s="43">
        <v>1.5</v>
      </c>
      <c r="D128" s="4" t="s">
        <v>28</v>
      </c>
      <c r="F128" s="22"/>
      <c r="G128" s="3"/>
      <c r="H128" s="3"/>
      <c r="I128" s="22"/>
      <c r="J128" s="3"/>
    </row>
    <row r="129" spans="1:10" x14ac:dyDescent="0.25">
      <c r="A129" s="29" t="s">
        <v>82</v>
      </c>
      <c r="B129" s="1" t="s">
        <v>83</v>
      </c>
      <c r="C129" s="43">
        <f>120/12</f>
        <v>10</v>
      </c>
      <c r="D129" s="2" t="s">
        <v>28</v>
      </c>
      <c r="F129" s="22"/>
      <c r="G129" s="3"/>
      <c r="H129" s="3"/>
      <c r="I129" s="22"/>
      <c r="J129" s="3"/>
    </row>
    <row r="130" spans="1:10" x14ac:dyDescent="0.25">
      <c r="A130" s="29" t="s">
        <v>84</v>
      </c>
      <c r="B130" s="1" t="s">
        <v>33</v>
      </c>
      <c r="C130" s="43">
        <f>300/12</f>
        <v>25</v>
      </c>
      <c r="D130" s="2" t="s">
        <v>28</v>
      </c>
      <c r="F130" s="22"/>
      <c r="G130" s="3"/>
      <c r="H130" s="3"/>
      <c r="I130" s="22"/>
      <c r="J130" s="3"/>
    </row>
    <row r="131" spans="1:10" x14ac:dyDescent="0.25">
      <c r="A131" s="29" t="s">
        <v>253</v>
      </c>
      <c r="B131" s="1" t="s">
        <v>33</v>
      </c>
      <c r="C131" s="43">
        <f>150/12</f>
        <v>12.5</v>
      </c>
      <c r="D131" s="2" t="s">
        <v>28</v>
      </c>
      <c r="F131" s="22"/>
      <c r="G131" s="3"/>
      <c r="H131" s="3"/>
      <c r="I131" s="22"/>
      <c r="J131" s="3"/>
    </row>
    <row r="132" spans="1:10" x14ac:dyDescent="0.25">
      <c r="A132" s="30" t="s">
        <v>254</v>
      </c>
      <c r="B132" s="5" t="s">
        <v>33</v>
      </c>
      <c r="C132" s="43">
        <v>10</v>
      </c>
      <c r="D132" s="4" t="s">
        <v>28</v>
      </c>
      <c r="F132" s="22"/>
      <c r="G132" s="3"/>
      <c r="H132" s="3"/>
      <c r="I132" s="22"/>
      <c r="J132" s="3"/>
    </row>
    <row r="133" spans="1:10" x14ac:dyDescent="0.25">
      <c r="A133" s="29" t="s">
        <v>255</v>
      </c>
      <c r="B133" s="1" t="s">
        <v>33</v>
      </c>
      <c r="C133" s="43">
        <f>120/12</f>
        <v>10</v>
      </c>
      <c r="D133" s="2" t="s">
        <v>28</v>
      </c>
      <c r="F133" s="22"/>
      <c r="G133" s="3"/>
      <c r="H133" s="3"/>
      <c r="I133" s="22"/>
      <c r="J133" s="3"/>
    </row>
    <row r="134" spans="1:10" x14ac:dyDescent="0.25">
      <c r="A134" s="29" t="s">
        <v>85</v>
      </c>
      <c r="B134" s="1" t="s">
        <v>33</v>
      </c>
      <c r="C134" s="43">
        <v>9</v>
      </c>
      <c r="D134" s="2" t="s">
        <v>28</v>
      </c>
      <c r="F134" s="22"/>
      <c r="G134" s="3"/>
      <c r="H134" s="3"/>
      <c r="I134" s="22"/>
      <c r="J134" s="3"/>
    </row>
    <row r="135" spans="1:10" x14ac:dyDescent="0.25">
      <c r="A135" s="29" t="s">
        <v>256</v>
      </c>
      <c r="B135" s="1" t="s">
        <v>33</v>
      </c>
      <c r="C135" s="43">
        <f>120/12</f>
        <v>10</v>
      </c>
      <c r="D135" s="2" t="s">
        <v>28</v>
      </c>
      <c r="F135" s="22"/>
      <c r="G135" s="3"/>
      <c r="H135" s="3"/>
      <c r="I135" s="22"/>
      <c r="J135" s="3"/>
    </row>
    <row r="136" spans="1:10" x14ac:dyDescent="0.25">
      <c r="A136" s="29" t="s">
        <v>86</v>
      </c>
      <c r="B136" s="1" t="s">
        <v>33</v>
      </c>
      <c r="C136" s="43">
        <v>4</v>
      </c>
      <c r="D136" s="2" t="s">
        <v>28</v>
      </c>
      <c r="F136" s="22"/>
      <c r="G136" s="3"/>
      <c r="H136" s="3"/>
      <c r="I136" s="22"/>
      <c r="J136" s="3"/>
    </row>
    <row r="137" spans="1:10" x14ac:dyDescent="0.25">
      <c r="A137" s="29" t="s">
        <v>257</v>
      </c>
      <c r="B137" s="1" t="s">
        <v>33</v>
      </c>
      <c r="C137" s="43">
        <f>60/12</f>
        <v>5</v>
      </c>
      <c r="D137" s="2" t="s">
        <v>28</v>
      </c>
      <c r="F137" s="22"/>
      <c r="G137" s="3"/>
      <c r="H137" s="3"/>
      <c r="I137" s="22"/>
      <c r="J137" s="3"/>
    </row>
    <row r="138" spans="1:10" x14ac:dyDescent="0.25">
      <c r="A138" s="29" t="s">
        <v>87</v>
      </c>
      <c r="B138" s="1" t="s">
        <v>33</v>
      </c>
      <c r="C138" s="43">
        <f>24/12</f>
        <v>2</v>
      </c>
      <c r="D138" s="2" t="s">
        <v>28</v>
      </c>
      <c r="F138" s="22"/>
      <c r="G138" s="3"/>
      <c r="H138" s="3"/>
      <c r="I138" s="22"/>
      <c r="J138" s="3"/>
    </row>
    <row r="139" spans="1:10" x14ac:dyDescent="0.25">
      <c r="A139" s="29" t="s">
        <v>88</v>
      </c>
      <c r="B139" s="1" t="s">
        <v>68</v>
      </c>
      <c r="C139" s="43">
        <f>48/12</f>
        <v>4</v>
      </c>
      <c r="D139" s="2" t="s">
        <v>28</v>
      </c>
      <c r="F139" s="22"/>
      <c r="G139" s="3"/>
      <c r="H139" s="3"/>
      <c r="I139" s="22"/>
      <c r="J139" s="3"/>
    </row>
    <row r="140" spans="1:10" x14ac:dyDescent="0.25">
      <c r="A140" s="29" t="s">
        <v>258</v>
      </c>
      <c r="B140" s="1" t="s">
        <v>33</v>
      </c>
      <c r="C140" s="43">
        <v>0.5</v>
      </c>
      <c r="D140" s="2" t="s">
        <v>28</v>
      </c>
      <c r="F140" s="22"/>
      <c r="G140" s="3"/>
      <c r="H140" s="3"/>
      <c r="I140" s="22"/>
      <c r="J140" s="3"/>
    </row>
    <row r="141" spans="1:10" x14ac:dyDescent="0.25">
      <c r="A141" s="29" t="s">
        <v>259</v>
      </c>
      <c r="B141" s="1" t="s">
        <v>135</v>
      </c>
      <c r="C141" s="43">
        <f>150/12</f>
        <v>12.5</v>
      </c>
      <c r="D141" s="2" t="s">
        <v>28</v>
      </c>
      <c r="F141" s="22"/>
      <c r="G141" s="3"/>
      <c r="H141" s="3"/>
      <c r="I141" s="22"/>
      <c r="J141" s="3"/>
    </row>
    <row r="142" spans="1:10" x14ac:dyDescent="0.25">
      <c r="A142" s="29" t="s">
        <v>95</v>
      </c>
      <c r="B142" s="1" t="s">
        <v>33</v>
      </c>
      <c r="C142" s="43">
        <f>12/12</f>
        <v>1</v>
      </c>
      <c r="D142" s="2" t="s">
        <v>28</v>
      </c>
      <c r="F142" s="22"/>
      <c r="G142" s="3"/>
      <c r="H142" s="3"/>
      <c r="I142" s="22"/>
      <c r="J142" s="3"/>
    </row>
    <row r="143" spans="1:10" x14ac:dyDescent="0.25">
      <c r="A143" s="29" t="s">
        <v>96</v>
      </c>
      <c r="B143" s="1" t="s">
        <v>33</v>
      </c>
      <c r="C143" s="43">
        <f>24/12</f>
        <v>2</v>
      </c>
      <c r="D143" s="2" t="s">
        <v>28</v>
      </c>
      <c r="F143" s="22"/>
      <c r="G143" s="3"/>
      <c r="H143" s="3"/>
      <c r="I143" s="22"/>
      <c r="J143" s="3"/>
    </row>
    <row r="144" spans="1:10" x14ac:dyDescent="0.25">
      <c r="A144" s="29" t="s">
        <v>260</v>
      </c>
      <c r="B144" s="1" t="s">
        <v>33</v>
      </c>
      <c r="C144" s="43">
        <v>0.5</v>
      </c>
      <c r="D144" s="2" t="s">
        <v>28</v>
      </c>
      <c r="F144" s="22"/>
      <c r="G144" s="3"/>
      <c r="H144" s="3"/>
      <c r="I144" s="22"/>
      <c r="J144" s="3"/>
    </row>
    <row r="145" spans="1:10" x14ac:dyDescent="0.25">
      <c r="A145" s="29" t="s">
        <v>89</v>
      </c>
      <c r="B145" s="1" t="s">
        <v>135</v>
      </c>
      <c r="C145" s="43">
        <f>96/12</f>
        <v>8</v>
      </c>
      <c r="D145" s="2" t="s">
        <v>28</v>
      </c>
      <c r="F145" s="22"/>
      <c r="G145" s="3"/>
      <c r="H145" s="3"/>
      <c r="I145" s="22"/>
      <c r="J145" s="3"/>
    </row>
    <row r="146" spans="1:10" x14ac:dyDescent="0.25">
      <c r="A146" s="29" t="s">
        <v>261</v>
      </c>
      <c r="B146" s="1" t="s">
        <v>33</v>
      </c>
      <c r="C146" s="43">
        <v>1</v>
      </c>
      <c r="D146" s="2" t="s">
        <v>28</v>
      </c>
      <c r="F146" s="22"/>
      <c r="G146" s="3"/>
      <c r="H146" s="3"/>
      <c r="I146" s="22"/>
      <c r="J146" s="3"/>
    </row>
    <row r="147" spans="1:10" x14ac:dyDescent="0.25">
      <c r="A147" s="29" t="s">
        <v>262</v>
      </c>
      <c r="B147" s="1" t="s">
        <v>33</v>
      </c>
      <c r="C147" s="43">
        <v>1</v>
      </c>
      <c r="D147" s="2" t="s">
        <v>28</v>
      </c>
      <c r="F147" s="22"/>
      <c r="G147" s="3"/>
      <c r="H147" s="3"/>
      <c r="I147" s="22"/>
      <c r="J147" s="3"/>
    </row>
    <row r="148" spans="1:10" x14ac:dyDescent="0.25">
      <c r="A148" s="29" t="s">
        <v>263</v>
      </c>
      <c r="B148" s="1" t="s">
        <v>33</v>
      </c>
      <c r="C148" s="43">
        <v>1</v>
      </c>
      <c r="D148" s="2" t="s">
        <v>28</v>
      </c>
      <c r="F148" s="22"/>
      <c r="G148" s="3"/>
      <c r="H148" s="3"/>
      <c r="I148" s="22"/>
      <c r="J148" s="3"/>
    </row>
    <row r="149" spans="1:10" x14ac:dyDescent="0.25">
      <c r="A149" s="29" t="s">
        <v>264</v>
      </c>
      <c r="B149" s="1" t="s">
        <v>265</v>
      </c>
      <c r="C149" s="43">
        <f>300/12</f>
        <v>25</v>
      </c>
      <c r="D149" s="2" t="s">
        <v>28</v>
      </c>
      <c r="F149" s="22"/>
      <c r="G149" s="3"/>
      <c r="H149" s="3"/>
      <c r="I149" s="22"/>
      <c r="J149" s="3"/>
    </row>
    <row r="150" spans="1:10" x14ac:dyDescent="0.25">
      <c r="A150" s="29" t="s">
        <v>266</v>
      </c>
      <c r="B150" s="1" t="s">
        <v>267</v>
      </c>
      <c r="C150" s="43">
        <v>9</v>
      </c>
      <c r="D150" s="2" t="s">
        <v>28</v>
      </c>
      <c r="F150" s="22"/>
      <c r="G150" s="3"/>
      <c r="H150" s="3"/>
      <c r="I150" s="22"/>
      <c r="J150" s="3"/>
    </row>
    <row r="151" spans="1:10" x14ac:dyDescent="0.25">
      <c r="A151" s="29" t="s">
        <v>268</v>
      </c>
      <c r="B151" s="1" t="s">
        <v>267</v>
      </c>
      <c r="C151" s="43">
        <v>9</v>
      </c>
      <c r="D151" s="2" t="s">
        <v>28</v>
      </c>
      <c r="F151" s="22"/>
      <c r="G151" s="3"/>
      <c r="H151" s="3"/>
      <c r="I151" s="22"/>
      <c r="J151" s="3"/>
    </row>
    <row r="152" spans="1:10" x14ac:dyDescent="0.25">
      <c r="A152" s="29" t="s">
        <v>269</v>
      </c>
      <c r="B152" s="1" t="s">
        <v>270</v>
      </c>
      <c r="C152" s="43">
        <v>15</v>
      </c>
      <c r="D152" s="2" t="s">
        <v>28</v>
      </c>
      <c r="F152" s="22"/>
      <c r="G152" s="3"/>
      <c r="H152" s="3"/>
      <c r="I152" s="22"/>
      <c r="J152" s="3"/>
    </row>
    <row r="153" spans="1:10" x14ac:dyDescent="0.25">
      <c r="A153" s="29" t="s">
        <v>271</v>
      </c>
      <c r="B153" s="1" t="s">
        <v>267</v>
      </c>
      <c r="C153" s="43">
        <v>8</v>
      </c>
      <c r="D153" s="2" t="s">
        <v>28</v>
      </c>
      <c r="F153" s="22"/>
      <c r="G153" s="3"/>
      <c r="H153" s="3"/>
      <c r="I153" s="22"/>
      <c r="J153" s="3"/>
    </row>
    <row r="154" spans="1:10" x14ac:dyDescent="0.25">
      <c r="A154" s="29" t="s">
        <v>272</v>
      </c>
      <c r="B154" s="1" t="s">
        <v>267</v>
      </c>
      <c r="C154" s="43">
        <v>8</v>
      </c>
      <c r="D154" s="2" t="s">
        <v>28</v>
      </c>
      <c r="F154" s="22"/>
      <c r="G154" s="3"/>
      <c r="H154" s="3"/>
      <c r="I154" s="22"/>
      <c r="J154" s="3"/>
    </row>
    <row r="155" spans="1:10" x14ac:dyDescent="0.25">
      <c r="A155" s="29" t="s">
        <v>273</v>
      </c>
      <c r="B155" s="1" t="s">
        <v>267</v>
      </c>
      <c r="C155" s="43">
        <v>8</v>
      </c>
      <c r="D155" s="2" t="s">
        <v>28</v>
      </c>
      <c r="F155" s="22"/>
      <c r="G155" s="3"/>
      <c r="H155" s="3"/>
      <c r="I155" s="22"/>
      <c r="J155" s="3"/>
    </row>
    <row r="156" spans="1:10" x14ac:dyDescent="0.25">
      <c r="A156" s="29" t="s">
        <v>274</v>
      </c>
      <c r="B156" s="1" t="s">
        <v>267</v>
      </c>
      <c r="C156" s="43">
        <v>8</v>
      </c>
      <c r="D156" s="2" t="s">
        <v>28</v>
      </c>
      <c r="F156" s="22"/>
      <c r="G156" s="3"/>
      <c r="H156" s="3"/>
      <c r="I156" s="22"/>
      <c r="J156" s="3"/>
    </row>
    <row r="157" spans="1:10" x14ac:dyDescent="0.25">
      <c r="A157" s="29" t="s">
        <v>275</v>
      </c>
      <c r="B157" s="1" t="s">
        <v>276</v>
      </c>
      <c r="C157" s="43">
        <f>180/12</f>
        <v>15</v>
      </c>
      <c r="D157" s="2" t="s">
        <v>28</v>
      </c>
      <c r="F157" s="22"/>
      <c r="G157" s="3"/>
      <c r="H157" s="3"/>
      <c r="I157" s="22"/>
      <c r="J157" s="3"/>
    </row>
    <row r="158" spans="1:10" x14ac:dyDescent="0.25">
      <c r="A158" s="29" t="s">
        <v>277</v>
      </c>
      <c r="B158" s="1" t="s">
        <v>33</v>
      </c>
      <c r="C158" s="43">
        <f>180/12</f>
        <v>15</v>
      </c>
      <c r="D158" s="2" t="s">
        <v>28</v>
      </c>
      <c r="F158" s="22"/>
      <c r="G158" s="3"/>
      <c r="H158" s="3"/>
      <c r="I158" s="22"/>
      <c r="J158" s="3"/>
    </row>
    <row r="159" spans="1:10" x14ac:dyDescent="0.25">
      <c r="A159" s="30" t="s">
        <v>90</v>
      </c>
      <c r="B159" s="5" t="s">
        <v>91</v>
      </c>
      <c r="C159" s="43">
        <v>20</v>
      </c>
      <c r="D159" s="4" t="s">
        <v>28</v>
      </c>
      <c r="F159" s="22"/>
      <c r="G159" s="3"/>
      <c r="H159" s="3"/>
      <c r="I159" s="22"/>
      <c r="J159" s="3"/>
    </row>
    <row r="160" spans="1:10" x14ac:dyDescent="0.25">
      <c r="A160" s="30" t="s">
        <v>93</v>
      </c>
      <c r="B160" s="5" t="s">
        <v>91</v>
      </c>
      <c r="C160" s="43">
        <v>20</v>
      </c>
      <c r="D160" s="4" t="s">
        <v>28</v>
      </c>
      <c r="F160" s="22"/>
      <c r="G160" s="3"/>
      <c r="H160" s="3"/>
      <c r="I160" s="22"/>
      <c r="J160" s="3"/>
    </row>
    <row r="161" spans="1:10" x14ac:dyDescent="0.25">
      <c r="A161" s="30" t="s">
        <v>92</v>
      </c>
      <c r="B161" s="5" t="s">
        <v>278</v>
      </c>
      <c r="C161" s="43">
        <v>120</v>
      </c>
      <c r="D161" s="4" t="s">
        <v>28</v>
      </c>
      <c r="F161" s="22"/>
      <c r="G161" s="3"/>
      <c r="H161" s="3"/>
      <c r="I161" s="22"/>
      <c r="J161" s="3"/>
    </row>
    <row r="162" spans="1:10" x14ac:dyDescent="0.25">
      <c r="A162" s="31" t="s">
        <v>279</v>
      </c>
      <c r="B162" s="5" t="s">
        <v>280</v>
      </c>
      <c r="C162" s="43">
        <v>0.5</v>
      </c>
      <c r="D162" s="4" t="s">
        <v>28</v>
      </c>
      <c r="F162" s="22"/>
      <c r="G162" s="3"/>
      <c r="H162" s="3"/>
      <c r="I162" s="22"/>
      <c r="J162" s="3"/>
    </row>
    <row r="163" spans="1:10" x14ac:dyDescent="0.25">
      <c r="A163" s="31" t="s">
        <v>281</v>
      </c>
      <c r="B163" s="5" t="s">
        <v>280</v>
      </c>
      <c r="C163" s="43">
        <f>6/12</f>
        <v>0.5</v>
      </c>
      <c r="D163" s="4" t="s">
        <v>28</v>
      </c>
      <c r="F163" s="22"/>
      <c r="G163" s="3"/>
      <c r="H163" s="3"/>
      <c r="I163" s="22"/>
      <c r="J163" s="3"/>
    </row>
    <row r="164" spans="1:10" x14ac:dyDescent="0.25">
      <c r="A164" s="31" t="s">
        <v>282</v>
      </c>
      <c r="B164" s="5" t="s">
        <v>280</v>
      </c>
      <c r="C164" s="43">
        <v>0.6</v>
      </c>
      <c r="D164" s="4" t="s">
        <v>28</v>
      </c>
      <c r="F164" s="22"/>
      <c r="G164" s="3"/>
      <c r="H164" s="3"/>
      <c r="I164" s="22"/>
      <c r="J164" s="3"/>
    </row>
    <row r="165" spans="1:10" x14ac:dyDescent="0.25">
      <c r="A165" s="31" t="s">
        <v>287</v>
      </c>
      <c r="B165" s="5" t="s">
        <v>283</v>
      </c>
      <c r="C165" s="43">
        <v>34</v>
      </c>
      <c r="D165" s="4" t="s">
        <v>28</v>
      </c>
      <c r="F165" s="22"/>
      <c r="G165" s="3"/>
      <c r="H165" s="3"/>
      <c r="I165" s="22"/>
      <c r="J165" s="3"/>
    </row>
    <row r="166" spans="1:10" x14ac:dyDescent="0.25">
      <c r="I166" s="37">
        <f>SUM(I3:I165)</f>
        <v>0</v>
      </c>
    </row>
  </sheetData>
  <mergeCells count="1">
    <mergeCell ref="A1:J1"/>
  </mergeCells>
  <pageMargins left="0.7" right="0.7" top="0.75" bottom="0.75" header="0.3" footer="0.3"/>
  <pageSetup scale="5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9BABE-6047-4FB7-9F1B-EBAF7429DC29}">
  <dimension ref="A1:J23"/>
  <sheetViews>
    <sheetView tabSelected="1" zoomScaleNormal="100" workbookViewId="0">
      <selection activeCell="N12" sqref="N12"/>
    </sheetView>
  </sheetViews>
  <sheetFormatPr defaultRowHeight="15" x14ac:dyDescent="0.25"/>
  <cols>
    <col min="1" max="1" width="42.7109375" bestFit="1" customWidth="1"/>
    <col min="2" max="2" width="18.5703125" bestFit="1" customWidth="1"/>
    <col min="3" max="3" width="9.85546875" bestFit="1" customWidth="1"/>
    <col min="4" max="4" width="18.5703125" bestFit="1" customWidth="1"/>
    <col min="5" max="5" width="2.7109375" style="15" customWidth="1"/>
    <col min="6" max="6" width="12.140625" bestFit="1" customWidth="1"/>
    <col min="7" max="7" width="6.85546875" bestFit="1" customWidth="1"/>
    <col min="8" max="8" width="6.42578125" bestFit="1" customWidth="1"/>
    <col min="9" max="9" width="10.28515625" bestFit="1" customWidth="1"/>
    <col min="10" max="10" width="39.5703125" customWidth="1"/>
  </cols>
  <sheetData>
    <row r="1" spans="1:10" x14ac:dyDescent="0.25">
      <c r="A1" s="44" t="s">
        <v>289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45" x14ac:dyDescent="0.25">
      <c r="A2" s="20" t="s">
        <v>0</v>
      </c>
      <c r="B2" s="20" t="s">
        <v>2</v>
      </c>
      <c r="C2" s="20" t="s">
        <v>1</v>
      </c>
      <c r="D2" s="21" t="s">
        <v>25</v>
      </c>
      <c r="F2" s="21" t="s">
        <v>294</v>
      </c>
      <c r="G2" s="20" t="s">
        <v>100</v>
      </c>
      <c r="H2" s="20" t="s">
        <v>101</v>
      </c>
      <c r="I2" s="21" t="s">
        <v>102</v>
      </c>
      <c r="J2" s="20" t="s">
        <v>293</v>
      </c>
    </row>
    <row r="3" spans="1:10" x14ac:dyDescent="0.25">
      <c r="A3" s="28" t="s">
        <v>131</v>
      </c>
      <c r="B3" s="18" t="s">
        <v>28</v>
      </c>
      <c r="C3" s="42">
        <v>4</v>
      </c>
      <c r="D3" s="19" t="s">
        <v>33</v>
      </c>
      <c r="F3" s="22"/>
      <c r="G3" s="3"/>
      <c r="H3" s="3"/>
      <c r="I3" s="22"/>
      <c r="J3" s="3"/>
    </row>
    <row r="4" spans="1:10" x14ac:dyDescent="0.25">
      <c r="A4" s="29" t="s">
        <v>98</v>
      </c>
      <c r="B4" s="2" t="s">
        <v>104</v>
      </c>
      <c r="C4" s="43">
        <v>4</v>
      </c>
      <c r="D4" s="1" t="s">
        <v>33</v>
      </c>
      <c r="F4" s="22"/>
      <c r="G4" s="3"/>
      <c r="H4" s="3"/>
      <c r="I4" s="22"/>
      <c r="J4" s="3"/>
    </row>
    <row r="5" spans="1:10" x14ac:dyDescent="0.25">
      <c r="A5" s="29" t="s">
        <v>132</v>
      </c>
      <c r="B5" s="2" t="s">
        <v>104</v>
      </c>
      <c r="C5" s="43">
        <v>4</v>
      </c>
      <c r="D5" s="1" t="s">
        <v>33</v>
      </c>
      <c r="F5" s="22"/>
      <c r="G5" s="3"/>
      <c r="H5" s="3"/>
      <c r="I5" s="22"/>
      <c r="J5" s="3"/>
    </row>
    <row r="6" spans="1:10" x14ac:dyDescent="0.25">
      <c r="A6" s="29" t="s">
        <v>99</v>
      </c>
      <c r="B6" s="2" t="s">
        <v>28</v>
      </c>
      <c r="C6" s="43">
        <v>30</v>
      </c>
      <c r="D6" s="1" t="s">
        <v>31</v>
      </c>
      <c r="F6" s="22"/>
      <c r="G6" s="3"/>
      <c r="H6" s="3"/>
      <c r="I6" s="22"/>
      <c r="J6" s="3"/>
    </row>
    <row r="7" spans="1:10" x14ac:dyDescent="0.25">
      <c r="A7" s="29" t="s">
        <v>133</v>
      </c>
      <c r="B7" s="2" t="s">
        <v>28</v>
      </c>
      <c r="C7" s="43">
        <v>2</v>
      </c>
      <c r="D7" s="1" t="s">
        <v>13</v>
      </c>
      <c r="F7" s="22"/>
      <c r="G7" s="3"/>
      <c r="H7" s="3"/>
      <c r="I7" s="22"/>
      <c r="J7" s="3"/>
    </row>
    <row r="8" spans="1:10" x14ac:dyDescent="0.25">
      <c r="A8" s="29" t="s">
        <v>134</v>
      </c>
      <c r="B8" s="2" t="s">
        <v>28</v>
      </c>
      <c r="C8" s="43">
        <v>2</v>
      </c>
      <c r="D8" s="1" t="s">
        <v>135</v>
      </c>
      <c r="F8" s="22"/>
      <c r="G8" s="3"/>
      <c r="H8" s="3"/>
      <c r="I8" s="22"/>
      <c r="J8" s="3"/>
    </row>
    <row r="9" spans="1:10" x14ac:dyDescent="0.25">
      <c r="A9" s="29" t="s">
        <v>136</v>
      </c>
      <c r="B9" s="2" t="s">
        <v>28</v>
      </c>
      <c r="C9" s="43">
        <f>120/12</f>
        <v>10</v>
      </c>
      <c r="D9" s="1" t="s">
        <v>135</v>
      </c>
      <c r="F9" s="22"/>
      <c r="G9" s="3"/>
      <c r="H9" s="3"/>
      <c r="I9" s="22"/>
      <c r="J9" s="3"/>
    </row>
    <row r="10" spans="1:10" x14ac:dyDescent="0.25">
      <c r="A10" s="29" t="s">
        <v>137</v>
      </c>
      <c r="B10" s="2" t="s">
        <v>28</v>
      </c>
      <c r="C10" s="43">
        <v>4</v>
      </c>
      <c r="D10" s="1" t="s">
        <v>33</v>
      </c>
      <c r="F10" s="22"/>
      <c r="G10" s="3"/>
      <c r="H10" s="3"/>
      <c r="I10" s="22"/>
      <c r="J10" s="3"/>
    </row>
    <row r="11" spans="1:10" x14ac:dyDescent="0.25">
      <c r="A11" s="29" t="s">
        <v>138</v>
      </c>
      <c r="B11" s="2" t="s">
        <v>28</v>
      </c>
      <c r="C11" s="43">
        <v>4</v>
      </c>
      <c r="D11" s="1" t="s">
        <v>33</v>
      </c>
      <c r="F11" s="22"/>
      <c r="G11" s="3"/>
      <c r="H11" s="3"/>
      <c r="I11" s="22"/>
      <c r="J11" s="3"/>
    </row>
    <row r="12" spans="1:10" x14ac:dyDescent="0.25">
      <c r="A12" s="29" t="s">
        <v>139</v>
      </c>
      <c r="B12" s="2" t="s">
        <v>28</v>
      </c>
      <c r="C12" s="43">
        <v>4</v>
      </c>
      <c r="D12" s="1" t="s">
        <v>33</v>
      </c>
      <c r="F12" s="22"/>
      <c r="G12" s="3"/>
      <c r="H12" s="3"/>
      <c r="I12" s="22"/>
      <c r="J12" s="3"/>
    </row>
    <row r="13" spans="1:10" ht="30" x14ac:dyDescent="0.25">
      <c r="A13" s="35" t="s">
        <v>290</v>
      </c>
      <c r="B13" s="4" t="s">
        <v>28</v>
      </c>
      <c r="C13" s="43">
        <v>1</v>
      </c>
      <c r="D13" s="4" t="s">
        <v>140</v>
      </c>
      <c r="F13" s="22"/>
      <c r="G13" s="3"/>
      <c r="H13" s="3"/>
      <c r="I13" s="22"/>
      <c r="J13" s="3"/>
    </row>
    <row r="14" spans="1:10" x14ac:dyDescent="0.25">
      <c r="A14" s="29" t="s">
        <v>141</v>
      </c>
      <c r="B14" s="2" t="s">
        <v>28</v>
      </c>
      <c r="C14" s="43">
        <v>21</v>
      </c>
      <c r="D14" s="1" t="s">
        <v>33</v>
      </c>
      <c r="F14" s="22"/>
      <c r="G14" s="3"/>
      <c r="H14" s="3"/>
      <c r="I14" s="22"/>
      <c r="J14" s="3"/>
    </row>
    <row r="15" spans="1:10" x14ac:dyDescent="0.25">
      <c r="A15" s="29" t="s">
        <v>142</v>
      </c>
      <c r="B15" s="2" t="s">
        <v>28</v>
      </c>
      <c r="C15" s="43">
        <v>10</v>
      </c>
      <c r="D15" s="1" t="s">
        <v>143</v>
      </c>
      <c r="F15" s="22"/>
      <c r="G15" s="3"/>
      <c r="H15" s="3"/>
      <c r="I15" s="22"/>
      <c r="J15" s="3"/>
    </row>
    <row r="16" spans="1:10" x14ac:dyDescent="0.25">
      <c r="A16" s="29" t="s">
        <v>144</v>
      </c>
      <c r="B16" s="2" t="s">
        <v>28</v>
      </c>
      <c r="C16" s="43">
        <v>10</v>
      </c>
      <c r="D16" s="1" t="s">
        <v>145</v>
      </c>
      <c r="F16" s="22"/>
      <c r="G16" s="3"/>
      <c r="H16" s="3"/>
      <c r="I16" s="22"/>
      <c r="J16" s="3"/>
    </row>
    <row r="17" spans="1:10" x14ac:dyDescent="0.25">
      <c r="A17" s="29" t="s">
        <v>146</v>
      </c>
      <c r="B17" s="2" t="s">
        <v>28</v>
      </c>
      <c r="C17" s="43">
        <v>16</v>
      </c>
      <c r="D17" s="1" t="s">
        <v>143</v>
      </c>
      <c r="F17" s="22"/>
      <c r="G17" s="3"/>
      <c r="H17" s="3"/>
      <c r="I17" s="22"/>
      <c r="J17" s="3"/>
    </row>
    <row r="18" spans="1:10" x14ac:dyDescent="0.25">
      <c r="A18" s="29" t="s">
        <v>147</v>
      </c>
      <c r="B18" s="2" t="s">
        <v>28</v>
      </c>
      <c r="C18" s="43">
        <f>1440/12</f>
        <v>120</v>
      </c>
      <c r="D18" s="1" t="s">
        <v>143</v>
      </c>
      <c r="F18" s="22"/>
      <c r="G18" s="3"/>
      <c r="H18" s="3"/>
      <c r="I18" s="22"/>
      <c r="J18" s="3"/>
    </row>
    <row r="19" spans="1:10" ht="45" x14ac:dyDescent="0.25">
      <c r="A19" s="36" t="s">
        <v>291</v>
      </c>
      <c r="B19" s="2" t="s">
        <v>28</v>
      </c>
      <c r="C19" s="43">
        <f>300/12</f>
        <v>25</v>
      </c>
      <c r="D19" s="2" t="s">
        <v>33</v>
      </c>
      <c r="F19" s="22"/>
      <c r="G19" s="3"/>
      <c r="H19" s="3"/>
      <c r="I19" s="22"/>
      <c r="J19" s="3"/>
    </row>
    <row r="20" spans="1:10" x14ac:dyDescent="0.25">
      <c r="A20" s="29" t="s">
        <v>148</v>
      </c>
      <c r="B20" s="2" t="s">
        <v>28</v>
      </c>
      <c r="C20" s="43">
        <v>2</v>
      </c>
      <c r="D20" s="1" t="s">
        <v>33</v>
      </c>
      <c r="F20" s="22"/>
      <c r="G20" s="3"/>
      <c r="H20" s="3"/>
      <c r="I20" s="22"/>
      <c r="J20" s="3"/>
    </row>
    <row r="21" spans="1:10" x14ac:dyDescent="0.25">
      <c r="A21" s="29" t="s">
        <v>149</v>
      </c>
      <c r="B21" s="2" t="s">
        <v>28</v>
      </c>
      <c r="C21" s="43">
        <v>9</v>
      </c>
      <c r="D21" s="1" t="s">
        <v>150</v>
      </c>
      <c r="F21" s="22"/>
      <c r="G21" s="3"/>
      <c r="H21" s="3"/>
      <c r="I21" s="22"/>
      <c r="J21" s="3"/>
    </row>
    <row r="22" spans="1:10" x14ac:dyDescent="0.25">
      <c r="A22" s="29" t="s">
        <v>151</v>
      </c>
      <c r="B22" s="2" t="s">
        <v>28</v>
      </c>
      <c r="C22" s="43">
        <f>180/12</f>
        <v>15</v>
      </c>
      <c r="D22" s="1" t="s">
        <v>33</v>
      </c>
      <c r="F22" s="22"/>
      <c r="G22" s="3"/>
      <c r="H22" s="3"/>
      <c r="I22" s="22"/>
      <c r="J22" s="3"/>
    </row>
    <row r="23" spans="1:10" x14ac:dyDescent="0.25">
      <c r="I23" s="32">
        <f>SUM(I3:I22)</f>
        <v>0</v>
      </c>
    </row>
  </sheetData>
  <mergeCells count="1">
    <mergeCell ref="A1:J1"/>
  </mergeCells>
  <pageMargins left="0.7" right="0.7" top="0.75" bottom="0.75" header="0.3" footer="0.3"/>
  <pageSetup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Οπωρολαχανικά</vt:lpstr>
      <vt:lpstr>Παντοπωλείο</vt:lpstr>
      <vt:lpstr>Κρέατα-Πουλερικά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Chariton Athanasiadis</dc:creator>
  <cp:lastModifiedBy>Anastasia Devetzi</cp:lastModifiedBy>
  <dcterms:created xsi:type="dcterms:W3CDTF">2025-12-16T14:32:23Z</dcterms:created>
  <dcterms:modified xsi:type="dcterms:W3CDTF">2025-12-18T13:00:31Z</dcterms:modified>
</cp:coreProperties>
</file>